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440" activeTab="1"/>
  </bookViews>
  <sheets>
    <sheet name="Csapatok" sheetId="1" r:id="rId1"/>
    <sheet name="M_1" sheetId="2" r:id="rId2"/>
    <sheet name="M2" sheetId="3" r:id="rId3"/>
    <sheet name="Gyerek" sheetId="4" r:id="rId4"/>
  </sheets>
  <definedNames/>
  <calcPr fullCalcOnLoad="1"/>
</workbook>
</file>

<file path=xl/sharedStrings.xml><?xml version="1.0" encoding="utf-8"?>
<sst xmlns="http://schemas.openxmlformats.org/spreadsheetml/2006/main" count="484" uniqueCount="49">
  <si>
    <t>Megyei I.</t>
  </si>
  <si>
    <t>MartonVál SC</t>
  </si>
  <si>
    <t>Fehérvár SE II.</t>
  </si>
  <si>
    <t>Megyei II.</t>
  </si>
  <si>
    <t>Dátum:</t>
  </si>
  <si>
    <t>I. Forduló</t>
  </si>
  <si>
    <t>II. Forduló</t>
  </si>
  <si>
    <t>III. Forduló</t>
  </si>
  <si>
    <t>IV. Forduló</t>
  </si>
  <si>
    <t>V. Forduló</t>
  </si>
  <si>
    <t>VI. Forduló</t>
  </si>
  <si>
    <t>VII. Forduló</t>
  </si>
  <si>
    <t>Móri SE</t>
  </si>
  <si>
    <t>I. osztály</t>
  </si>
  <si>
    <t>-</t>
  </si>
  <si>
    <t>:</t>
  </si>
  <si>
    <t>F</t>
  </si>
  <si>
    <t>Gy</t>
  </si>
  <si>
    <t>D</t>
  </si>
  <si>
    <t>V</t>
  </si>
  <si>
    <t>P</t>
  </si>
  <si>
    <t>GY</t>
  </si>
  <si>
    <t>Gyerek</t>
  </si>
  <si>
    <t>Bodajki SE I.</t>
  </si>
  <si>
    <t>Bodajki SE II.</t>
  </si>
  <si>
    <t>Fehérvár SE III.</t>
  </si>
  <si>
    <t>H</t>
  </si>
  <si>
    <t>I</t>
  </si>
  <si>
    <t>Bástya DUSE I.</t>
  </si>
  <si>
    <t>Bástya DUSE II.</t>
  </si>
  <si>
    <t>SZABAD</t>
  </si>
  <si>
    <t>Fehérvár SE IV.</t>
  </si>
  <si>
    <t>Móri SE II.</t>
  </si>
  <si>
    <t>1.</t>
  </si>
  <si>
    <t>2.</t>
  </si>
  <si>
    <t>3.</t>
  </si>
  <si>
    <t>4.</t>
  </si>
  <si>
    <t>Királysakk SE III.</t>
  </si>
  <si>
    <t>II. osztály</t>
  </si>
  <si>
    <t>SZ</t>
  </si>
  <si>
    <t>Rácalmás SE</t>
  </si>
  <si>
    <t>Bodajk-Majorits III.</t>
  </si>
  <si>
    <t>Bodajki SE IV.</t>
  </si>
  <si>
    <t>Királysakk SE II.</t>
  </si>
  <si>
    <t>Bodajk SE IV.</t>
  </si>
  <si>
    <t>KirálySakk SE III.</t>
  </si>
  <si>
    <t>Bodajk SE II.</t>
  </si>
  <si>
    <t>KirálySakk SE II.</t>
  </si>
  <si>
    <t>Bodajk SE IV:</t>
  </si>
</sst>
</file>

<file path=xl/styles.xml><?xml version="1.0" encoding="utf-8"?>
<styleSheet xmlns="http://schemas.openxmlformats.org/spreadsheetml/2006/main">
  <numFmts count="2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%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Calibri"/>
      <family val="2"/>
    </font>
    <font>
      <sz val="10"/>
      <color indexed="17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indexed="14"/>
      <name val="Calibri"/>
      <family val="2"/>
    </font>
    <font>
      <b/>
      <sz val="11"/>
      <color indexed="14"/>
      <name val="Calibri"/>
      <family val="2"/>
    </font>
    <font>
      <b/>
      <sz val="6"/>
      <color indexed="14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8000"/>
      <name val="Arial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D60093"/>
      <name val="Calibri"/>
      <family val="2"/>
    </font>
    <font>
      <b/>
      <sz val="11"/>
      <color rgb="FFD60093"/>
      <name val="Calibri"/>
      <family val="2"/>
    </font>
    <font>
      <b/>
      <sz val="10"/>
      <color rgb="FFD60093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008000"/>
      <name val="Arial"/>
      <family val="2"/>
    </font>
    <font>
      <b/>
      <sz val="6"/>
      <color rgb="FFD60093"/>
      <name val="Arial"/>
      <family val="2"/>
    </font>
    <font>
      <b/>
      <sz val="10"/>
      <color rgb="FF00B050"/>
      <name val="Arial"/>
      <family val="2"/>
    </font>
    <font>
      <b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1" fillId="21" borderId="7" applyNumberFormat="0" applyFon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9" borderId="1" applyNumberFormat="0" applyAlignment="0" applyProtection="0"/>
    <xf numFmtId="9" fontId="1" fillId="0" borderId="0" applyFont="0" applyFill="0" applyBorder="0" applyAlignment="0" applyProtection="0"/>
  </cellStyleXfs>
  <cellXfs count="593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14" fontId="2" fillId="3" borderId="0" xfId="56" applyNumberFormat="1" applyFill="1">
      <alignment/>
      <protection/>
    </xf>
    <xf numFmtId="14" fontId="2" fillId="32" borderId="0" xfId="56" applyNumberFormat="1" applyFill="1">
      <alignment/>
      <protection/>
    </xf>
    <xf numFmtId="14" fontId="2" fillId="33" borderId="0" xfId="56" applyNumberFormat="1" applyFill="1">
      <alignment/>
      <protection/>
    </xf>
    <xf numFmtId="14" fontId="2" fillId="34" borderId="0" xfId="56" applyNumberFormat="1" applyFill="1">
      <alignment/>
      <protection/>
    </xf>
    <xf numFmtId="0" fontId="2" fillId="34" borderId="0" xfId="56" applyFill="1" applyAlignment="1">
      <alignment horizontal="right"/>
      <protection/>
    </xf>
    <xf numFmtId="14" fontId="2" fillId="5" borderId="0" xfId="56" applyNumberFormat="1" applyFill="1">
      <alignment/>
      <protection/>
    </xf>
    <xf numFmtId="14" fontId="2" fillId="35" borderId="0" xfId="56" applyNumberFormat="1" applyFill="1">
      <alignment/>
      <protection/>
    </xf>
    <xf numFmtId="14" fontId="2" fillId="0" borderId="0" xfId="56" applyNumberFormat="1">
      <alignment/>
      <protection/>
    </xf>
    <xf numFmtId="0" fontId="2" fillId="0" borderId="0" xfId="56" applyAlignment="1">
      <alignment horizontal="right"/>
      <protection/>
    </xf>
    <xf numFmtId="0" fontId="2" fillId="3" borderId="0" xfId="56" applyFill="1">
      <alignment/>
      <protection/>
    </xf>
    <xf numFmtId="0" fontId="2" fillId="32" borderId="0" xfId="56" applyFill="1">
      <alignment/>
      <protection/>
    </xf>
    <xf numFmtId="0" fontId="2" fillId="33" borderId="0" xfId="56" applyFill="1">
      <alignment/>
      <protection/>
    </xf>
    <xf numFmtId="0" fontId="2" fillId="34" borderId="0" xfId="56" applyFill="1">
      <alignment/>
      <protection/>
    </xf>
    <xf numFmtId="0" fontId="2" fillId="5" borderId="0" xfId="56" applyFill="1">
      <alignment/>
      <protection/>
    </xf>
    <xf numFmtId="0" fontId="2" fillId="35" borderId="0" xfId="56" applyFill="1">
      <alignment/>
      <protection/>
    </xf>
    <xf numFmtId="0" fontId="2" fillId="3" borderId="0" xfId="56" applyFont="1" applyFill="1">
      <alignment/>
      <protection/>
    </xf>
    <xf numFmtId="0" fontId="3" fillId="0" borderId="0" xfId="56" applyFont="1" applyAlignment="1">
      <alignment horizontal="center"/>
      <protection/>
    </xf>
    <xf numFmtId="0" fontId="3" fillId="3" borderId="10" xfId="56" applyFont="1" applyFill="1" applyBorder="1">
      <alignment/>
      <protection/>
    </xf>
    <xf numFmtId="0" fontId="2" fillId="3" borderId="10" xfId="56" applyFill="1" applyBorder="1">
      <alignment/>
      <protection/>
    </xf>
    <xf numFmtId="0" fontId="3" fillId="3" borderId="10" xfId="56" applyFont="1" applyFill="1" applyBorder="1" applyAlignment="1">
      <alignment horizontal="center"/>
      <protection/>
    </xf>
    <xf numFmtId="180" fontId="2" fillId="0" borderId="0" xfId="56" applyNumberFormat="1">
      <alignment/>
      <protection/>
    </xf>
    <xf numFmtId="0" fontId="2" fillId="3" borderId="10" xfId="56" applyFont="1" applyFill="1" applyBorder="1" quotePrefix="1">
      <alignment/>
      <protection/>
    </xf>
    <xf numFmtId="0" fontId="2" fillId="0" borderId="0" xfId="56" applyFont="1" applyAlignment="1">
      <alignment horizontal="center"/>
      <protection/>
    </xf>
    <xf numFmtId="0" fontId="2" fillId="32" borderId="0" xfId="56" applyFont="1" applyFill="1" quotePrefix="1">
      <alignment/>
      <protection/>
    </xf>
    <xf numFmtId="0" fontId="2" fillId="32" borderId="0" xfId="56" applyFont="1" applyFill="1">
      <alignment/>
      <protection/>
    </xf>
    <xf numFmtId="0" fontId="3" fillId="32" borderId="10" xfId="56" applyFont="1" applyFill="1" applyBorder="1">
      <alignment/>
      <protection/>
    </xf>
    <xf numFmtId="0" fontId="3" fillId="32" borderId="10" xfId="56" applyFont="1" applyFill="1" applyBorder="1" quotePrefix="1">
      <alignment/>
      <protection/>
    </xf>
    <xf numFmtId="0" fontId="2" fillId="32" borderId="10" xfId="56" applyFill="1" applyBorder="1">
      <alignment/>
      <protection/>
    </xf>
    <xf numFmtId="0" fontId="2" fillId="0" borderId="0" xfId="56" applyFont="1">
      <alignment/>
      <protection/>
    </xf>
    <xf numFmtId="0" fontId="2" fillId="33" borderId="0" xfId="56" applyFont="1" applyFill="1" quotePrefix="1">
      <alignment/>
      <protection/>
    </xf>
    <xf numFmtId="0" fontId="2" fillId="33" borderId="0" xfId="56" applyFont="1" applyFill="1">
      <alignment/>
      <protection/>
    </xf>
    <xf numFmtId="0" fontId="2" fillId="0" borderId="0" xfId="56" applyAlignment="1">
      <alignment horizontal="center"/>
      <protection/>
    </xf>
    <xf numFmtId="0" fontId="3" fillId="33" borderId="10" xfId="56" applyFont="1" applyFill="1" applyBorder="1">
      <alignment/>
      <protection/>
    </xf>
    <xf numFmtId="0" fontId="3" fillId="33" borderId="10" xfId="56" applyFont="1" applyFill="1" applyBorder="1" quotePrefix="1">
      <alignment/>
      <protection/>
    </xf>
    <xf numFmtId="0" fontId="2" fillId="33" borderId="10" xfId="56" applyFill="1" applyBorder="1">
      <alignment/>
      <protection/>
    </xf>
    <xf numFmtId="0" fontId="3" fillId="33" borderId="10" xfId="56" applyFont="1" applyFill="1" applyBorder="1" applyAlignment="1">
      <alignment horizontal="center"/>
      <protection/>
    </xf>
    <xf numFmtId="0" fontId="6" fillId="0" borderId="0" xfId="56" applyFont="1" applyAlignment="1">
      <alignment horizontal="left"/>
      <protection/>
    </xf>
    <xf numFmtId="0" fontId="2" fillId="34" borderId="0" xfId="56" applyFont="1" applyFill="1" quotePrefix="1">
      <alignment/>
      <protection/>
    </xf>
    <xf numFmtId="0" fontId="2" fillId="34" borderId="0" xfId="56" applyFont="1" applyFill="1">
      <alignment/>
      <protection/>
    </xf>
    <xf numFmtId="0" fontId="3" fillId="34" borderId="10" xfId="56" applyFont="1" applyFill="1" applyBorder="1">
      <alignment/>
      <protection/>
    </xf>
    <xf numFmtId="0" fontId="3" fillId="34" borderId="10" xfId="56" applyFont="1" applyFill="1" applyBorder="1" quotePrefix="1">
      <alignment/>
      <protection/>
    </xf>
    <xf numFmtId="0" fontId="2" fillId="34" borderId="10" xfId="56" applyFill="1" applyBorder="1">
      <alignment/>
      <protection/>
    </xf>
    <xf numFmtId="0" fontId="3" fillId="34" borderId="10" xfId="56" applyFont="1" applyFill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2" fillId="5" borderId="0" xfId="56" applyFont="1" applyFill="1" quotePrefix="1">
      <alignment/>
      <protection/>
    </xf>
    <xf numFmtId="0" fontId="2" fillId="5" borderId="0" xfId="56" applyFont="1" applyFill="1">
      <alignment/>
      <protection/>
    </xf>
    <xf numFmtId="0" fontId="3" fillId="5" borderId="10" xfId="56" applyFont="1" applyFill="1" applyBorder="1">
      <alignment/>
      <protection/>
    </xf>
    <xf numFmtId="0" fontId="3" fillId="5" borderId="10" xfId="56" applyFont="1" applyFill="1" applyBorder="1" quotePrefix="1">
      <alignment/>
      <protection/>
    </xf>
    <xf numFmtId="0" fontId="2" fillId="5" borderId="10" xfId="56" applyFill="1" applyBorder="1">
      <alignment/>
      <protection/>
    </xf>
    <xf numFmtId="0" fontId="3" fillId="5" borderId="10" xfId="56" applyFont="1" applyFill="1" applyBorder="1" applyAlignment="1">
      <alignment horizontal="center"/>
      <protection/>
    </xf>
    <xf numFmtId="0" fontId="2" fillId="35" borderId="0" xfId="56" applyFont="1" applyFill="1" quotePrefix="1">
      <alignment/>
      <protection/>
    </xf>
    <xf numFmtId="0" fontId="2" fillId="35" borderId="0" xfId="56" applyFont="1" applyFill="1">
      <alignment/>
      <protection/>
    </xf>
    <xf numFmtId="0" fontId="3" fillId="35" borderId="10" xfId="56" applyFont="1" applyFill="1" applyBorder="1">
      <alignment/>
      <protection/>
    </xf>
    <xf numFmtId="0" fontId="3" fillId="35" borderId="10" xfId="56" applyFont="1" applyFill="1" applyBorder="1" quotePrefix="1">
      <alignment/>
      <protection/>
    </xf>
    <xf numFmtId="0" fontId="2" fillId="35" borderId="10" xfId="56" applyFill="1" applyBorder="1">
      <alignment/>
      <protection/>
    </xf>
    <xf numFmtId="0" fontId="3" fillId="35" borderId="10" xfId="56" applyFont="1" applyFill="1" applyBorder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2" fillId="0" borderId="0" xfId="56" applyFont="1" quotePrefix="1">
      <alignment/>
      <protection/>
    </xf>
    <xf numFmtId="0" fontId="3" fillId="0" borderId="10" xfId="56" applyFont="1" applyBorder="1" quotePrefix="1">
      <alignment/>
      <protection/>
    </xf>
    <xf numFmtId="0" fontId="2" fillId="0" borderId="10" xfId="56" applyBorder="1">
      <alignment/>
      <protection/>
    </xf>
    <xf numFmtId="0" fontId="3" fillId="0" borderId="10" xfId="56" applyFont="1" applyBorder="1" applyAlignment="1">
      <alignment horizontal="center"/>
      <protection/>
    </xf>
    <xf numFmtId="0" fontId="3" fillId="3" borderId="0" xfId="56" applyFont="1" applyFill="1">
      <alignment/>
      <protection/>
    </xf>
    <xf numFmtId="14" fontId="3" fillId="3" borderId="0" xfId="56" applyNumberFormat="1" applyFont="1" applyFill="1" applyAlignment="1">
      <alignment horizontal="left"/>
      <protection/>
    </xf>
    <xf numFmtId="0" fontId="3" fillId="3" borderId="0" xfId="56" applyFont="1" applyFill="1" applyAlignment="1">
      <alignment horizontal="center"/>
      <protection/>
    </xf>
    <xf numFmtId="180" fontId="3" fillId="3" borderId="0" xfId="56" applyNumberFormat="1" applyFont="1" applyFill="1" applyAlignment="1">
      <alignment horizontal="center"/>
      <protection/>
    </xf>
    <xf numFmtId="0" fontId="7" fillId="3" borderId="0" xfId="56" applyFont="1" applyFill="1" applyAlignment="1">
      <alignment horizontal="center"/>
      <protection/>
    </xf>
    <xf numFmtId="180" fontId="3" fillId="32" borderId="10" xfId="56" applyNumberFormat="1" applyFont="1" applyFill="1" applyBorder="1" applyAlignment="1">
      <alignment/>
      <protection/>
    </xf>
    <xf numFmtId="180" fontId="3" fillId="32" borderId="0" xfId="56" applyNumberFormat="1" applyFont="1" applyFill="1" applyAlignment="1">
      <alignment horizontal="center"/>
      <protection/>
    </xf>
    <xf numFmtId="0" fontId="3" fillId="32" borderId="0" xfId="56" applyFont="1" applyFill="1" applyAlignment="1">
      <alignment horizontal="center"/>
      <protection/>
    </xf>
    <xf numFmtId="180" fontId="3" fillId="33" borderId="0" xfId="56" applyNumberFormat="1" applyFont="1" applyFill="1" applyAlignment="1">
      <alignment horizontal="center"/>
      <protection/>
    </xf>
    <xf numFmtId="0" fontId="3" fillId="33" borderId="0" xfId="56" applyFont="1" applyFill="1" applyAlignment="1">
      <alignment horizontal="center"/>
      <protection/>
    </xf>
    <xf numFmtId="180" fontId="3" fillId="34" borderId="0" xfId="56" applyNumberFormat="1" applyFont="1" applyFill="1" applyAlignment="1">
      <alignment horizontal="center"/>
      <protection/>
    </xf>
    <xf numFmtId="0" fontId="3" fillId="34" borderId="0" xfId="56" applyFont="1" applyFill="1" applyAlignment="1">
      <alignment horizontal="center"/>
      <protection/>
    </xf>
    <xf numFmtId="180" fontId="3" fillId="34" borderId="10" xfId="56" applyNumberFormat="1" applyFont="1" applyFill="1" applyBorder="1" applyAlignment="1">
      <alignment horizontal="center"/>
      <protection/>
    </xf>
    <xf numFmtId="180" fontId="3" fillId="5" borderId="0" xfId="56" applyNumberFormat="1" applyFont="1" applyFill="1" applyAlignment="1">
      <alignment horizontal="center"/>
      <protection/>
    </xf>
    <xf numFmtId="0" fontId="3" fillId="5" borderId="0" xfId="56" applyFont="1" applyFill="1" applyAlignment="1">
      <alignment horizontal="center"/>
      <protection/>
    </xf>
    <xf numFmtId="180" fontId="3" fillId="5" borderId="10" xfId="56" applyNumberFormat="1" applyFont="1" applyFill="1" applyBorder="1" applyAlignment="1">
      <alignment horizontal="center"/>
      <protection/>
    </xf>
    <xf numFmtId="180" fontId="3" fillId="35" borderId="0" xfId="56" applyNumberFormat="1" applyFont="1" applyFill="1" applyAlignment="1">
      <alignment horizontal="center"/>
      <protection/>
    </xf>
    <xf numFmtId="0" fontId="3" fillId="35" borderId="0" xfId="56" applyFont="1" applyFill="1" applyAlignment="1">
      <alignment horizontal="center"/>
      <protection/>
    </xf>
    <xf numFmtId="180" fontId="3" fillId="35" borderId="10" xfId="56" applyNumberFormat="1" applyFont="1" applyFill="1" applyBorder="1" applyAlignment="1">
      <alignment horizontal="center"/>
      <protection/>
    </xf>
    <xf numFmtId="0" fontId="3" fillId="3" borderId="0" xfId="56" applyFont="1" applyFill="1" applyAlignment="1">
      <alignment/>
      <protection/>
    </xf>
    <xf numFmtId="180" fontId="3" fillId="32" borderId="0" xfId="56" applyNumberFormat="1" applyFont="1" applyFill="1" applyAlignment="1">
      <alignment/>
      <protection/>
    </xf>
    <xf numFmtId="180" fontId="3" fillId="33" borderId="0" xfId="56" applyNumberFormat="1" applyFont="1" applyFill="1" applyAlignment="1">
      <alignment/>
      <protection/>
    </xf>
    <xf numFmtId="180" fontId="3" fillId="34" borderId="0" xfId="56" applyNumberFormat="1" applyFont="1" applyFill="1" applyAlignment="1">
      <alignment/>
      <protection/>
    </xf>
    <xf numFmtId="180" fontId="3" fillId="5" borderId="0" xfId="56" applyNumberFormat="1" applyFont="1" applyFill="1" applyAlignment="1">
      <alignment/>
      <protection/>
    </xf>
    <xf numFmtId="180" fontId="3" fillId="35" borderId="0" xfId="56" applyNumberFormat="1" applyFont="1" applyFill="1" applyAlignment="1">
      <alignment/>
      <protection/>
    </xf>
    <xf numFmtId="180" fontId="3" fillId="35" borderId="10" xfId="56" applyNumberFormat="1" applyFont="1" applyFill="1" applyBorder="1" applyAlignment="1">
      <alignment/>
      <protection/>
    </xf>
    <xf numFmtId="180" fontId="3" fillId="0" borderId="10" xfId="56" applyNumberFormat="1" applyFont="1" applyBorder="1" applyAlignment="1">
      <alignment/>
      <protection/>
    </xf>
    <xf numFmtId="180" fontId="3" fillId="0" borderId="10" xfId="56" applyNumberFormat="1" applyFont="1" applyBorder="1" applyAlignment="1">
      <alignment horizontal="center"/>
      <protection/>
    </xf>
    <xf numFmtId="0" fontId="3" fillId="0" borderId="0" xfId="56" applyFont="1" applyAlignment="1">
      <alignment/>
      <protection/>
    </xf>
    <xf numFmtId="0" fontId="3" fillId="32" borderId="0" xfId="56" applyFont="1" applyFill="1">
      <alignment/>
      <protection/>
    </xf>
    <xf numFmtId="14" fontId="3" fillId="32" borderId="0" xfId="56" applyNumberFormat="1" applyFont="1" applyFill="1" applyAlignment="1">
      <alignment horizontal="left"/>
      <protection/>
    </xf>
    <xf numFmtId="0" fontId="3" fillId="32" borderId="0" xfId="56" applyFont="1" applyFill="1" applyBorder="1">
      <alignment/>
      <protection/>
    </xf>
    <xf numFmtId="0" fontId="7" fillId="32" borderId="0" xfId="56" applyFont="1" applyFill="1" applyAlignment="1">
      <alignment horizontal="center"/>
      <protection/>
    </xf>
    <xf numFmtId="180" fontId="3" fillId="32" borderId="0" xfId="56" applyNumberFormat="1" applyFont="1" applyFill="1" applyAlignment="1">
      <alignment horizontal="right"/>
      <protection/>
    </xf>
    <xf numFmtId="0" fontId="3" fillId="33" borderId="0" xfId="56" applyFont="1" applyFill="1">
      <alignment/>
      <protection/>
    </xf>
    <xf numFmtId="14" fontId="3" fillId="33" borderId="0" xfId="56" applyNumberFormat="1" applyFont="1" applyFill="1" applyAlignment="1">
      <alignment horizontal="left"/>
      <protection/>
    </xf>
    <xf numFmtId="0" fontId="7" fillId="33" borderId="0" xfId="56" applyFont="1" applyFill="1" applyAlignment="1">
      <alignment horizontal="center"/>
      <protection/>
    </xf>
    <xf numFmtId="180" fontId="3" fillId="33" borderId="0" xfId="56" applyNumberFormat="1" applyFont="1" applyFill="1" applyAlignment="1">
      <alignment horizontal="right"/>
      <protection/>
    </xf>
    <xf numFmtId="0" fontId="3" fillId="34" borderId="0" xfId="56" applyFont="1" applyFill="1">
      <alignment/>
      <protection/>
    </xf>
    <xf numFmtId="14" fontId="3" fillId="34" borderId="0" xfId="56" applyNumberFormat="1" applyFont="1" applyFill="1" applyAlignment="1">
      <alignment horizontal="left"/>
      <protection/>
    </xf>
    <xf numFmtId="0" fontId="3" fillId="34" borderId="0" xfId="56" applyFont="1" applyFill="1" applyAlignment="1">
      <alignment horizontal="right"/>
      <protection/>
    </xf>
    <xf numFmtId="0" fontId="7" fillId="34" borderId="0" xfId="56" applyFont="1" applyFill="1" applyAlignment="1">
      <alignment horizontal="center"/>
      <protection/>
    </xf>
    <xf numFmtId="180" fontId="3" fillId="34" borderId="0" xfId="56" applyNumberFormat="1" applyFont="1" applyFill="1" applyAlignment="1">
      <alignment horizontal="right"/>
      <protection/>
    </xf>
    <xf numFmtId="0" fontId="3" fillId="5" borderId="0" xfId="56" applyFont="1" applyFill="1">
      <alignment/>
      <protection/>
    </xf>
    <xf numFmtId="0" fontId="5" fillId="5" borderId="0" xfId="56" applyFont="1" applyFill="1" applyAlignment="1">
      <alignment horizontal="center"/>
      <protection/>
    </xf>
    <xf numFmtId="0" fontId="7" fillId="5" borderId="0" xfId="56" applyFont="1" applyFill="1" applyAlignment="1">
      <alignment horizontal="center"/>
      <protection/>
    </xf>
    <xf numFmtId="0" fontId="3" fillId="35" borderId="0" xfId="56" applyFont="1" applyFill="1">
      <alignment/>
      <protection/>
    </xf>
    <xf numFmtId="0" fontId="5" fillId="35" borderId="0" xfId="56" applyFont="1" applyFill="1" applyAlignment="1">
      <alignment horizontal="center"/>
      <protection/>
    </xf>
    <xf numFmtId="0" fontId="7" fillId="35" borderId="0" xfId="56" applyFont="1" applyFill="1" applyAlignment="1">
      <alignment horizontal="center"/>
      <protection/>
    </xf>
    <xf numFmtId="0" fontId="3" fillId="0" borderId="0" xfId="56" applyFont="1" applyFill="1">
      <alignment/>
      <protection/>
    </xf>
    <xf numFmtId="14" fontId="3" fillId="5" borderId="0" xfId="56" applyNumberFormat="1" applyFont="1" applyFill="1" applyAlignment="1">
      <alignment horizontal="left"/>
      <protection/>
    </xf>
    <xf numFmtId="14" fontId="3" fillId="35" borderId="0" xfId="56" applyNumberFormat="1" applyFont="1" applyFill="1" applyAlignment="1">
      <alignment horizontal="left"/>
      <protection/>
    </xf>
    <xf numFmtId="0" fontId="7" fillId="3" borderId="0" xfId="56" applyFont="1" applyFill="1">
      <alignment/>
      <protection/>
    </xf>
    <xf numFmtId="0" fontId="6" fillId="0" borderId="0" xfId="56" applyFont="1" applyAlignment="1" quotePrefix="1">
      <alignment horizontal="center"/>
      <protection/>
    </xf>
    <xf numFmtId="10" fontId="6" fillId="0" borderId="0" xfId="56" applyNumberFormat="1" applyFont="1" applyAlignment="1">
      <alignment horizontal="left"/>
      <protection/>
    </xf>
    <xf numFmtId="0" fontId="3" fillId="0" borderId="10" xfId="56" applyFont="1" applyBorder="1">
      <alignment/>
      <protection/>
    </xf>
    <xf numFmtId="0" fontId="2" fillId="0" borderId="0" xfId="56" quotePrefix="1">
      <alignment/>
      <protection/>
    </xf>
    <xf numFmtId="0" fontId="5" fillId="0" borderId="0" xfId="56" applyFont="1" applyAlignment="1">
      <alignment horizontal="center"/>
      <protection/>
    </xf>
    <xf numFmtId="0" fontId="13" fillId="32" borderId="10" xfId="56" applyFont="1" applyFill="1" applyBorder="1">
      <alignment/>
      <protection/>
    </xf>
    <xf numFmtId="10" fontId="2" fillId="0" borderId="0" xfId="56" applyNumberFormat="1">
      <alignment/>
      <protection/>
    </xf>
    <xf numFmtId="180" fontId="63" fillId="3" borderId="10" xfId="56" applyNumberFormat="1" applyFont="1" applyFill="1" applyBorder="1" applyAlignment="1">
      <alignment/>
      <protection/>
    </xf>
    <xf numFmtId="180" fontId="64" fillId="3" borderId="10" xfId="56" applyNumberFormat="1" applyFont="1" applyFill="1" applyBorder="1" applyAlignment="1">
      <alignment horizontal="center"/>
      <protection/>
    </xf>
    <xf numFmtId="180" fontId="63" fillId="32" borderId="10" xfId="56" applyNumberFormat="1" applyFont="1" applyFill="1" applyBorder="1" applyAlignment="1">
      <alignment/>
      <protection/>
    </xf>
    <xf numFmtId="180" fontId="64" fillId="32" borderId="10" xfId="56" applyNumberFormat="1" applyFont="1" applyFill="1" applyBorder="1" applyAlignment="1">
      <alignment horizontal="center"/>
      <protection/>
    </xf>
    <xf numFmtId="180" fontId="63" fillId="33" borderId="10" xfId="56" applyNumberFormat="1" applyFont="1" applyFill="1" applyBorder="1" applyAlignment="1">
      <alignment horizontal="center"/>
      <protection/>
    </xf>
    <xf numFmtId="180" fontId="64" fillId="33" borderId="10" xfId="56" applyNumberFormat="1" applyFont="1" applyFill="1" applyBorder="1" applyAlignment="1">
      <alignment/>
      <protection/>
    </xf>
    <xf numFmtId="180" fontId="64" fillId="34" borderId="10" xfId="56" applyNumberFormat="1" applyFont="1" applyFill="1" applyBorder="1" applyAlignment="1">
      <alignment horizontal="center"/>
      <protection/>
    </xf>
    <xf numFmtId="180" fontId="63" fillId="5" borderId="10" xfId="56" applyNumberFormat="1" applyFont="1" applyFill="1" applyBorder="1" applyAlignment="1">
      <alignment/>
      <protection/>
    </xf>
    <xf numFmtId="180" fontId="64" fillId="5" borderId="10" xfId="56" applyNumberFormat="1" applyFont="1" applyFill="1" applyBorder="1" applyAlignment="1">
      <alignment horizontal="center"/>
      <protection/>
    </xf>
    <xf numFmtId="180" fontId="63" fillId="35" borderId="10" xfId="56" applyNumberFormat="1" applyFont="1" applyFill="1" applyBorder="1" applyAlignment="1">
      <alignment/>
      <protection/>
    </xf>
    <xf numFmtId="180" fontId="64" fillId="35" borderId="10" xfId="56" applyNumberFormat="1" applyFont="1" applyFill="1" applyBorder="1" applyAlignment="1">
      <alignment horizontal="center"/>
      <protection/>
    </xf>
    <xf numFmtId="180" fontId="63" fillId="35" borderId="10" xfId="56" applyNumberFormat="1" applyFont="1" applyFill="1" applyBorder="1" applyAlignment="1">
      <alignment horizontal="center"/>
      <protection/>
    </xf>
    <xf numFmtId="180" fontId="64" fillId="35" borderId="10" xfId="56" applyNumberFormat="1" applyFont="1" applyFill="1" applyBorder="1" applyAlignment="1">
      <alignment/>
      <protection/>
    </xf>
    <xf numFmtId="180" fontId="63" fillId="5" borderId="10" xfId="56" applyNumberFormat="1" applyFont="1" applyFill="1" applyBorder="1" applyAlignment="1">
      <alignment horizontal="center"/>
      <protection/>
    </xf>
    <xf numFmtId="180" fontId="63" fillId="0" borderId="10" xfId="56" applyNumberFormat="1" applyFont="1" applyBorder="1" applyAlignment="1">
      <alignment/>
      <protection/>
    </xf>
    <xf numFmtId="180" fontId="64" fillId="0" borderId="10" xfId="56" applyNumberFormat="1" applyFont="1" applyBorder="1" applyAlignment="1">
      <alignment horizontal="center"/>
      <protection/>
    </xf>
    <xf numFmtId="180" fontId="64" fillId="0" borderId="10" xfId="56" applyNumberFormat="1" applyFont="1" applyBorder="1" applyAlignment="1">
      <alignment/>
      <protection/>
    </xf>
    <xf numFmtId="0" fontId="14" fillId="0" borderId="0" xfId="0" applyFont="1" applyAlignment="1">
      <alignment horizontal="center"/>
    </xf>
    <xf numFmtId="0" fontId="15" fillId="35" borderId="10" xfId="56" applyFont="1" applyFill="1" applyBorder="1">
      <alignment/>
      <protection/>
    </xf>
    <xf numFmtId="0" fontId="15" fillId="35" borderId="10" xfId="56" applyFont="1" applyFill="1" applyBorder="1" quotePrefix="1">
      <alignment/>
      <protection/>
    </xf>
    <xf numFmtId="180" fontId="3" fillId="33" borderId="10" xfId="56" applyNumberFormat="1" applyFont="1" applyFill="1" applyBorder="1" applyAlignment="1">
      <alignment horizontal="center"/>
      <protection/>
    </xf>
    <xf numFmtId="180" fontId="3" fillId="32" borderId="10" xfId="56" applyNumberFormat="1" applyFont="1" applyFill="1" applyBorder="1" applyAlignment="1">
      <alignment horizontal="center"/>
      <protection/>
    </xf>
    <xf numFmtId="0" fontId="3" fillId="32" borderId="10" xfId="56" applyFont="1" applyFill="1" applyBorder="1" applyAlignment="1">
      <alignment horizontal="center"/>
      <protection/>
    </xf>
    <xf numFmtId="180" fontId="3" fillId="3" borderId="10" xfId="56" applyNumberFormat="1" applyFont="1" applyFill="1" applyBorder="1" applyAlignment="1">
      <alignment horizontal="center"/>
      <protection/>
    </xf>
    <xf numFmtId="16" fontId="2" fillId="3" borderId="0" xfId="56" applyNumberFormat="1" applyFill="1">
      <alignment/>
      <protection/>
    </xf>
    <xf numFmtId="180" fontId="63" fillId="3" borderId="10" xfId="56" applyNumberFormat="1" applyFont="1" applyFill="1" applyBorder="1" applyAlignment="1">
      <alignment horizontal="center"/>
      <protection/>
    </xf>
    <xf numFmtId="0" fontId="3" fillId="3" borderId="0" xfId="56" applyFont="1" applyFill="1" applyBorder="1">
      <alignment/>
      <protection/>
    </xf>
    <xf numFmtId="0" fontId="65" fillId="32" borderId="10" xfId="56" applyFont="1" applyFill="1" applyBorder="1">
      <alignment/>
      <protection/>
    </xf>
    <xf numFmtId="0" fontId="3" fillId="36" borderId="0" xfId="56" applyFont="1" applyFill="1">
      <alignment/>
      <protection/>
    </xf>
    <xf numFmtId="180" fontId="63" fillId="36" borderId="10" xfId="56" applyNumberFormat="1" applyFont="1" applyFill="1" applyBorder="1" applyAlignment="1">
      <alignment horizontal="center"/>
      <protection/>
    </xf>
    <xf numFmtId="0" fontId="63" fillId="36" borderId="10" xfId="56" applyFont="1" applyFill="1" applyBorder="1" applyAlignment="1">
      <alignment horizontal="center"/>
      <protection/>
    </xf>
    <xf numFmtId="180" fontId="64" fillId="36" borderId="10" xfId="56" applyNumberFormat="1" applyFont="1" applyFill="1" applyBorder="1" applyAlignment="1">
      <alignment horizontal="center"/>
      <protection/>
    </xf>
    <xf numFmtId="0" fontId="64" fillId="36" borderId="10" xfId="56" applyFont="1" applyFill="1" applyBorder="1" applyAlignment="1">
      <alignment horizontal="center"/>
      <protection/>
    </xf>
    <xf numFmtId="180" fontId="64" fillId="37" borderId="10" xfId="56" applyNumberFormat="1" applyFont="1" applyFill="1" applyBorder="1" applyAlignment="1">
      <alignment horizontal="center"/>
      <protection/>
    </xf>
    <xf numFmtId="0" fontId="64" fillId="37" borderId="10" xfId="56" applyFont="1" applyFill="1" applyBorder="1" applyAlignment="1">
      <alignment horizontal="center"/>
      <protection/>
    </xf>
    <xf numFmtId="180" fontId="63" fillId="37" borderId="10" xfId="56" applyNumberFormat="1" applyFont="1" applyFill="1" applyBorder="1" applyAlignment="1">
      <alignment horizontal="center"/>
      <protection/>
    </xf>
    <xf numFmtId="0" fontId="63" fillId="37" borderId="10" xfId="56" applyFont="1" applyFill="1" applyBorder="1" applyAlignment="1">
      <alignment horizontal="center"/>
      <protection/>
    </xf>
    <xf numFmtId="16" fontId="2" fillId="38" borderId="0" xfId="56" applyNumberFormat="1" applyFill="1">
      <alignment/>
      <protection/>
    </xf>
    <xf numFmtId="0" fontId="2" fillId="19" borderId="0" xfId="56" applyFill="1">
      <alignment/>
      <protection/>
    </xf>
    <xf numFmtId="0" fontId="66" fillId="35" borderId="10" xfId="56" applyFont="1" applyFill="1" applyBorder="1">
      <alignment/>
      <protection/>
    </xf>
    <xf numFmtId="0" fontId="66" fillId="35" borderId="10" xfId="56" applyFont="1" applyFill="1" applyBorder="1" quotePrefix="1">
      <alignment/>
      <protection/>
    </xf>
    <xf numFmtId="0" fontId="67" fillId="35" borderId="10" xfId="56" applyFont="1" applyFill="1" applyBorder="1">
      <alignment/>
      <protection/>
    </xf>
    <xf numFmtId="180" fontId="66" fillId="35" borderId="10" xfId="56" applyNumberFormat="1" applyFont="1" applyFill="1" applyBorder="1" applyAlignment="1">
      <alignment horizontal="center"/>
      <protection/>
    </xf>
    <xf numFmtId="0" fontId="66" fillId="35" borderId="10" xfId="56" applyFont="1" applyFill="1" applyBorder="1" applyAlignment="1">
      <alignment horizontal="center"/>
      <protection/>
    </xf>
    <xf numFmtId="0" fontId="64" fillId="35" borderId="10" xfId="56" applyFont="1" applyFill="1" applyBorder="1" applyAlignment="1">
      <alignment horizontal="center"/>
      <protection/>
    </xf>
    <xf numFmtId="0" fontId="64" fillId="35" borderId="10" xfId="56" applyFont="1" applyFill="1" applyBorder="1">
      <alignment/>
      <protection/>
    </xf>
    <xf numFmtId="0" fontId="63" fillId="35" borderId="10" xfId="56" applyFont="1" applyFill="1" applyBorder="1">
      <alignment/>
      <protection/>
    </xf>
    <xf numFmtId="10" fontId="2" fillId="0" borderId="0" xfId="65" applyNumberFormat="1" applyFont="1" applyAlignment="1">
      <alignment/>
    </xf>
    <xf numFmtId="0" fontId="2" fillId="3" borderId="10" xfId="56" applyFont="1" applyFill="1" applyBorder="1">
      <alignment/>
      <protection/>
    </xf>
    <xf numFmtId="0" fontId="2" fillId="33" borderId="10" xfId="56" applyFont="1" applyFill="1" applyBorder="1">
      <alignment/>
      <protection/>
    </xf>
    <xf numFmtId="0" fontId="2" fillId="34" borderId="10" xfId="56" applyFont="1" applyFill="1" applyBorder="1">
      <alignment/>
      <protection/>
    </xf>
    <xf numFmtId="0" fontId="2" fillId="5" borderId="10" xfId="56" applyFont="1" applyFill="1" applyBorder="1">
      <alignment/>
      <protection/>
    </xf>
    <xf numFmtId="0" fontId="65" fillId="3" borderId="10" xfId="56" applyFont="1" applyFill="1" applyBorder="1">
      <alignment/>
      <protection/>
    </xf>
    <xf numFmtId="180" fontId="64" fillId="3" borderId="10" xfId="56" applyNumberFormat="1" applyFont="1" applyFill="1" applyBorder="1" applyAlignment="1">
      <alignment/>
      <protection/>
    </xf>
    <xf numFmtId="180" fontId="63" fillId="32" borderId="10" xfId="56" applyNumberFormat="1" applyFont="1" applyFill="1" applyBorder="1" applyAlignment="1">
      <alignment horizontal="center"/>
      <protection/>
    </xf>
    <xf numFmtId="0" fontId="9" fillId="32" borderId="0" xfId="56" applyFont="1" applyFill="1" applyBorder="1">
      <alignment/>
      <protection/>
    </xf>
    <xf numFmtId="180" fontId="64" fillId="32" borderId="10" xfId="56" applyNumberFormat="1" applyFont="1" applyFill="1" applyBorder="1" applyAlignment="1">
      <alignment/>
      <protection/>
    </xf>
    <xf numFmtId="0" fontId="3" fillId="32" borderId="0" xfId="56" applyFont="1" applyFill="1" applyAlignment="1">
      <alignment horizontal="right"/>
      <protection/>
    </xf>
    <xf numFmtId="180" fontId="64" fillId="38" borderId="10" xfId="56" applyNumberFormat="1" applyFont="1" applyFill="1" applyBorder="1" applyAlignment="1">
      <alignment horizontal="center"/>
      <protection/>
    </xf>
    <xf numFmtId="0" fontId="64" fillId="38" borderId="10" xfId="56" applyFont="1" applyFill="1" applyBorder="1" applyAlignment="1">
      <alignment horizontal="center"/>
      <protection/>
    </xf>
    <xf numFmtId="180" fontId="64" fillId="38" borderId="10" xfId="56" applyNumberFormat="1" applyFont="1" applyFill="1" applyBorder="1" applyAlignment="1">
      <alignment horizontal="center"/>
      <protection/>
    </xf>
    <xf numFmtId="0" fontId="64" fillId="38" borderId="10" xfId="56" applyFont="1" applyFill="1" applyBorder="1" applyAlignment="1">
      <alignment horizontal="center"/>
      <protection/>
    </xf>
    <xf numFmtId="180" fontId="63" fillId="38" borderId="10" xfId="56" applyNumberFormat="1" applyFont="1" applyFill="1" applyBorder="1" applyAlignment="1">
      <alignment horizontal="center"/>
      <protection/>
    </xf>
    <xf numFmtId="0" fontId="63" fillId="38" borderId="10" xfId="56" applyFont="1" applyFill="1" applyBorder="1" applyAlignment="1">
      <alignment horizontal="center"/>
      <protection/>
    </xf>
    <xf numFmtId="180" fontId="63" fillId="38" borderId="10" xfId="56" applyNumberFormat="1" applyFont="1" applyFill="1" applyBorder="1" applyAlignment="1">
      <alignment horizontal="center"/>
      <protection/>
    </xf>
    <xf numFmtId="0" fontId="63" fillId="38" borderId="10" xfId="56" applyFont="1" applyFill="1" applyBorder="1" applyAlignment="1">
      <alignment horizontal="center"/>
      <protection/>
    </xf>
    <xf numFmtId="180" fontId="63" fillId="33" borderId="10" xfId="56" applyNumberFormat="1" applyFont="1" applyFill="1" applyBorder="1" applyAlignment="1">
      <alignment/>
      <protection/>
    </xf>
    <xf numFmtId="180" fontId="64" fillId="34" borderId="10" xfId="56" applyNumberFormat="1" applyFont="1" applyFill="1" applyBorder="1" applyAlignment="1">
      <alignment/>
      <protection/>
    </xf>
    <xf numFmtId="180" fontId="64" fillId="19" borderId="10" xfId="56" applyNumberFormat="1" applyFont="1" applyFill="1" applyBorder="1" applyAlignment="1">
      <alignment horizontal="center"/>
      <protection/>
    </xf>
    <xf numFmtId="0" fontId="64" fillId="19" borderId="10" xfId="56" applyFont="1" applyFill="1" applyBorder="1" applyAlignment="1">
      <alignment horizontal="center"/>
      <protection/>
    </xf>
    <xf numFmtId="180" fontId="63" fillId="19" borderId="10" xfId="56" applyNumberFormat="1" applyFont="1" applyFill="1" applyBorder="1" applyAlignment="1">
      <alignment horizontal="center"/>
      <protection/>
    </xf>
    <xf numFmtId="0" fontId="63" fillId="19" borderId="10" xfId="56" applyFont="1" applyFill="1" applyBorder="1" applyAlignment="1">
      <alignment horizontal="center"/>
      <protection/>
    </xf>
    <xf numFmtId="180" fontId="64" fillId="19" borderId="10" xfId="56" applyNumberFormat="1" applyFont="1" applyFill="1" applyBorder="1" applyAlignment="1">
      <alignment horizontal="center"/>
      <protection/>
    </xf>
    <xf numFmtId="0" fontId="64" fillId="19" borderId="10" xfId="56" applyFont="1" applyFill="1" applyBorder="1" applyAlignment="1">
      <alignment horizontal="center"/>
      <protection/>
    </xf>
    <xf numFmtId="180" fontId="63" fillId="19" borderId="10" xfId="56" applyNumberFormat="1" applyFont="1" applyFill="1" applyBorder="1" applyAlignment="1">
      <alignment horizontal="center"/>
      <protection/>
    </xf>
    <xf numFmtId="0" fontId="63" fillId="19" borderId="10" xfId="56" applyFont="1" applyFill="1" applyBorder="1" applyAlignment="1">
      <alignment horizontal="center"/>
      <protection/>
    </xf>
    <xf numFmtId="180" fontId="64" fillId="39" borderId="10" xfId="56" applyNumberFormat="1" applyFont="1" applyFill="1" applyBorder="1" applyAlignment="1">
      <alignment horizontal="center"/>
      <protection/>
    </xf>
    <xf numFmtId="0" fontId="64" fillId="39" borderId="10" xfId="56" applyFont="1" applyFill="1" applyBorder="1" applyAlignment="1">
      <alignment horizontal="center"/>
      <protection/>
    </xf>
    <xf numFmtId="180" fontId="63" fillId="39" borderId="10" xfId="56" applyNumberFormat="1" applyFont="1" applyFill="1" applyBorder="1" applyAlignment="1">
      <alignment horizontal="center"/>
      <protection/>
    </xf>
    <xf numFmtId="0" fontId="63" fillId="39" borderId="10" xfId="56" applyFont="1" applyFill="1" applyBorder="1" applyAlignment="1">
      <alignment horizontal="center"/>
      <protection/>
    </xf>
    <xf numFmtId="0" fontId="3" fillId="39" borderId="10" xfId="56" applyFont="1" applyFill="1" applyBorder="1">
      <alignment/>
      <protection/>
    </xf>
    <xf numFmtId="0" fontId="2" fillId="39" borderId="0" xfId="56" applyFill="1" applyAlignment="1">
      <alignment horizontal="right"/>
      <protection/>
    </xf>
    <xf numFmtId="0" fontId="3" fillId="39" borderId="0" xfId="56" applyFont="1" applyFill="1">
      <alignment/>
      <protection/>
    </xf>
    <xf numFmtId="0" fontId="3" fillId="39" borderId="0" xfId="56" applyFont="1" applyFill="1" applyAlignment="1">
      <alignment horizontal="right"/>
      <protection/>
    </xf>
    <xf numFmtId="0" fontId="7" fillId="39" borderId="0" xfId="56" applyFont="1" applyFill="1" applyAlignment="1">
      <alignment horizontal="center"/>
      <protection/>
    </xf>
    <xf numFmtId="0" fontId="17" fillId="39" borderId="0" xfId="56" applyFont="1" applyFill="1">
      <alignment/>
      <protection/>
    </xf>
    <xf numFmtId="180" fontId="63" fillId="39" borderId="10" xfId="56" applyNumberFormat="1" applyFont="1" applyFill="1" applyBorder="1" applyAlignment="1">
      <alignment horizontal="center"/>
      <protection/>
    </xf>
    <xf numFmtId="0" fontId="63" fillId="39" borderId="10" xfId="56" applyFont="1" applyFill="1" applyBorder="1" applyAlignment="1">
      <alignment horizontal="center"/>
      <protection/>
    </xf>
    <xf numFmtId="180" fontId="64" fillId="39" borderId="10" xfId="56" applyNumberFormat="1" applyFont="1" applyFill="1" applyBorder="1" applyAlignment="1">
      <alignment horizontal="center"/>
      <protection/>
    </xf>
    <xf numFmtId="0" fontId="64" fillId="39" borderId="10" xfId="56" applyFont="1" applyFill="1" applyBorder="1" applyAlignment="1">
      <alignment horizontal="center"/>
      <protection/>
    </xf>
    <xf numFmtId="0" fontId="68" fillId="3" borderId="10" xfId="56" applyFont="1" applyFill="1" applyBorder="1" quotePrefix="1">
      <alignment/>
      <protection/>
    </xf>
    <xf numFmtId="0" fontId="69" fillId="3" borderId="10" xfId="56" applyFont="1" applyFill="1" applyBorder="1" quotePrefix="1">
      <alignment/>
      <protection/>
    </xf>
    <xf numFmtId="0" fontId="68" fillId="32" borderId="10" xfId="56" applyFont="1" applyFill="1" applyBorder="1">
      <alignment/>
      <protection/>
    </xf>
    <xf numFmtId="0" fontId="68" fillId="32" borderId="10" xfId="56" applyFont="1" applyFill="1" applyBorder="1" quotePrefix="1">
      <alignment/>
      <protection/>
    </xf>
    <xf numFmtId="0" fontId="68" fillId="33" borderId="10" xfId="56" applyFont="1" applyFill="1" applyBorder="1">
      <alignment/>
      <protection/>
    </xf>
    <xf numFmtId="0" fontId="68" fillId="33" borderId="10" xfId="56" applyFont="1" applyFill="1" applyBorder="1" quotePrefix="1">
      <alignment/>
      <protection/>
    </xf>
    <xf numFmtId="0" fontId="68" fillId="34" borderId="10" xfId="56" applyFont="1" applyFill="1" applyBorder="1">
      <alignment/>
      <protection/>
    </xf>
    <xf numFmtId="0" fontId="68" fillId="34" borderId="10" xfId="56" applyFont="1" applyFill="1" applyBorder="1" quotePrefix="1">
      <alignment/>
      <protection/>
    </xf>
    <xf numFmtId="0" fontId="68" fillId="5" borderId="10" xfId="56" applyFont="1" applyFill="1" applyBorder="1">
      <alignment/>
      <protection/>
    </xf>
    <xf numFmtId="0" fontId="68" fillId="5" borderId="10" xfId="56" applyFont="1" applyFill="1" applyBorder="1" quotePrefix="1">
      <alignment/>
      <protection/>
    </xf>
    <xf numFmtId="0" fontId="3" fillId="3" borderId="0" xfId="58" applyFont="1" applyFill="1">
      <alignment/>
      <protection/>
    </xf>
    <xf numFmtId="14" fontId="3" fillId="3" borderId="0" xfId="58" applyNumberFormat="1" applyFont="1" applyFill="1" applyAlignment="1">
      <alignment horizontal="left"/>
      <protection/>
    </xf>
    <xf numFmtId="0" fontId="2" fillId="3" borderId="0" xfId="58" applyFont="1" applyFill="1">
      <alignment/>
      <protection/>
    </xf>
    <xf numFmtId="0" fontId="2" fillId="3" borderId="0" xfId="58" applyFill="1">
      <alignment/>
      <protection/>
    </xf>
    <xf numFmtId="0" fontId="2" fillId="0" borderId="0" xfId="58">
      <alignment/>
      <protection/>
    </xf>
    <xf numFmtId="0" fontId="3" fillId="0" borderId="0" xfId="58" applyFont="1" applyAlignment="1">
      <alignment horizontal="center"/>
      <protection/>
    </xf>
    <xf numFmtId="0" fontId="2" fillId="3" borderId="10" xfId="58" applyFill="1" applyBorder="1">
      <alignment/>
      <protection/>
    </xf>
    <xf numFmtId="180" fontId="2" fillId="3" borderId="10" xfId="58" applyNumberFormat="1" applyFill="1" applyBorder="1">
      <alignment/>
      <protection/>
    </xf>
    <xf numFmtId="0" fontId="3" fillId="3" borderId="10" xfId="58" applyFont="1" applyFill="1" applyBorder="1" applyAlignment="1">
      <alignment horizontal="center"/>
      <protection/>
    </xf>
    <xf numFmtId="180" fontId="18" fillId="0" borderId="0" xfId="58" applyNumberFormat="1" applyFont="1" applyFill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180" fontId="2" fillId="0" borderId="0" xfId="58" applyNumberFormat="1">
      <alignment/>
      <protection/>
    </xf>
    <xf numFmtId="180" fontId="19" fillId="0" borderId="0" xfId="58" applyNumberFormat="1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18" fillId="3" borderId="10" xfId="58" applyFont="1" applyFill="1" applyBorder="1">
      <alignment/>
      <protection/>
    </xf>
    <xf numFmtId="0" fontId="2" fillId="3" borderId="10" xfId="58" applyFont="1" applyFill="1" applyBorder="1" quotePrefix="1">
      <alignment/>
      <protection/>
    </xf>
    <xf numFmtId="0" fontId="19" fillId="3" borderId="10" xfId="58" applyFont="1" applyFill="1" applyBorder="1">
      <alignment/>
      <protection/>
    </xf>
    <xf numFmtId="0" fontId="3" fillId="32" borderId="0" xfId="58" applyFont="1" applyFill="1">
      <alignment/>
      <protection/>
    </xf>
    <xf numFmtId="14" fontId="3" fillId="32" borderId="0" xfId="58" applyNumberFormat="1" applyFont="1" applyFill="1" applyAlignment="1">
      <alignment horizontal="left"/>
      <protection/>
    </xf>
    <xf numFmtId="0" fontId="2" fillId="32" borderId="0" xfId="58" applyFont="1" applyFill="1" quotePrefix="1">
      <alignment/>
      <protection/>
    </xf>
    <xf numFmtId="0" fontId="2" fillId="32" borderId="0" xfId="58" applyFont="1" applyFill="1">
      <alignment/>
      <protection/>
    </xf>
    <xf numFmtId="0" fontId="2" fillId="32" borderId="0" xfId="58" applyFill="1">
      <alignment/>
      <protection/>
    </xf>
    <xf numFmtId="180" fontId="2" fillId="32" borderId="0" xfId="58" applyNumberFormat="1" applyFill="1">
      <alignment/>
      <protection/>
    </xf>
    <xf numFmtId="0" fontId="2" fillId="32" borderId="10" xfId="58" applyFill="1" applyBorder="1">
      <alignment/>
      <protection/>
    </xf>
    <xf numFmtId="180" fontId="2" fillId="32" borderId="10" xfId="58" applyNumberFormat="1" applyFill="1" applyBorder="1">
      <alignment/>
      <protection/>
    </xf>
    <xf numFmtId="0" fontId="3" fillId="32" borderId="10" xfId="58" applyFont="1" applyFill="1" applyBorder="1" applyAlignment="1">
      <alignment horizontal="center"/>
      <protection/>
    </xf>
    <xf numFmtId="0" fontId="18" fillId="32" borderId="10" xfId="58" applyFont="1" applyFill="1" applyBorder="1">
      <alignment/>
      <protection/>
    </xf>
    <xf numFmtId="0" fontId="2" fillId="32" borderId="10" xfId="58" applyFont="1" applyFill="1" applyBorder="1" quotePrefix="1">
      <alignment/>
      <protection/>
    </xf>
    <xf numFmtId="0" fontId="19" fillId="32" borderId="10" xfId="58" applyFont="1" applyFill="1" applyBorder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3" fillId="33" borderId="0" xfId="58" applyFont="1" applyFill="1">
      <alignment/>
      <protection/>
    </xf>
    <xf numFmtId="14" fontId="3" fillId="33" borderId="0" xfId="58" applyNumberFormat="1" applyFont="1" applyFill="1" applyAlignment="1">
      <alignment horizontal="left"/>
      <protection/>
    </xf>
    <xf numFmtId="0" fontId="2" fillId="33" borderId="0" xfId="58" applyFont="1" applyFill="1" quotePrefix="1">
      <alignment/>
      <protection/>
    </xf>
    <xf numFmtId="0" fontId="18" fillId="33" borderId="0" xfId="58" applyFont="1" applyFill="1">
      <alignment/>
      <protection/>
    </xf>
    <xf numFmtId="0" fontId="2" fillId="33" borderId="0" xfId="58" applyFill="1">
      <alignment/>
      <protection/>
    </xf>
    <xf numFmtId="180" fontId="2" fillId="33" borderId="0" xfId="58" applyNumberFormat="1" applyFill="1">
      <alignment/>
      <protection/>
    </xf>
    <xf numFmtId="0" fontId="3" fillId="3" borderId="0" xfId="58" applyFont="1" applyFill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33" borderId="10" xfId="58" applyFill="1" applyBorder="1">
      <alignment/>
      <protection/>
    </xf>
    <xf numFmtId="180" fontId="2" fillId="33" borderId="10" xfId="58" applyNumberFormat="1" applyFill="1" applyBorder="1">
      <alignment/>
      <protection/>
    </xf>
    <xf numFmtId="0" fontId="3" fillId="33" borderId="10" xfId="58" applyFont="1" applyFill="1" applyBorder="1" applyAlignment="1">
      <alignment horizontal="center"/>
      <protection/>
    </xf>
    <xf numFmtId="0" fontId="7" fillId="3" borderId="0" xfId="58" applyFont="1" applyFill="1" applyAlignment="1">
      <alignment horizontal="center"/>
      <protection/>
    </xf>
    <xf numFmtId="180" fontId="3" fillId="3" borderId="0" xfId="58" applyNumberFormat="1" applyFont="1" applyFill="1" applyAlignment="1">
      <alignment horizontal="right"/>
      <protection/>
    </xf>
    <xf numFmtId="0" fontId="20" fillId="0" borderId="0" xfId="58" applyFont="1" applyAlignment="1" quotePrefix="1">
      <alignment horizontal="center"/>
      <protection/>
    </xf>
    <xf numFmtId="0" fontId="21" fillId="0" borderId="0" xfId="58" applyFont="1" applyAlignment="1">
      <alignment horizontal="left"/>
      <protection/>
    </xf>
    <xf numFmtId="0" fontId="3" fillId="33" borderId="0" xfId="58" applyFont="1" applyFill="1" applyAlignment="1">
      <alignment horizontal="right"/>
      <protection/>
    </xf>
    <xf numFmtId="0" fontId="6" fillId="0" borderId="0" xfId="58" applyFont="1" applyAlignment="1">
      <alignment horizontal="center"/>
      <protection/>
    </xf>
    <xf numFmtId="0" fontId="5" fillId="0" borderId="0" xfId="58" applyFont="1" applyAlignment="1" quotePrefix="1">
      <alignment horizontal="center"/>
      <protection/>
    </xf>
    <xf numFmtId="0" fontId="6" fillId="0" borderId="0" xfId="58" applyFont="1" applyAlignment="1">
      <alignment horizontal="left"/>
      <protection/>
    </xf>
    <xf numFmtId="0" fontId="18" fillId="33" borderId="10" xfId="58" applyFont="1" applyFill="1" applyBorder="1">
      <alignment/>
      <protection/>
    </xf>
    <xf numFmtId="0" fontId="2" fillId="33" borderId="10" xfId="58" applyFont="1" applyFill="1" applyBorder="1" quotePrefix="1">
      <alignment/>
      <protection/>
    </xf>
    <xf numFmtId="0" fontId="19" fillId="33" borderId="10" xfId="58" applyFont="1" applyFill="1" applyBorder="1">
      <alignment/>
      <protection/>
    </xf>
    <xf numFmtId="0" fontId="7" fillId="0" borderId="0" xfId="58" applyFont="1" applyAlignment="1" quotePrefix="1">
      <alignment horizontal="center"/>
      <protection/>
    </xf>
    <xf numFmtId="0" fontId="3" fillId="34" borderId="0" xfId="58" applyFont="1" applyFill="1">
      <alignment/>
      <protection/>
    </xf>
    <xf numFmtId="14" fontId="3" fillId="34" borderId="0" xfId="58" applyNumberFormat="1" applyFont="1" applyFill="1" applyAlignment="1">
      <alignment horizontal="left"/>
      <protection/>
    </xf>
    <xf numFmtId="0" fontId="2" fillId="34" borderId="0" xfId="58" applyFont="1" applyFill="1" quotePrefix="1">
      <alignment/>
      <protection/>
    </xf>
    <xf numFmtId="0" fontId="2" fillId="34" borderId="0" xfId="58" applyFont="1" applyFill="1">
      <alignment/>
      <protection/>
    </xf>
    <xf numFmtId="0" fontId="2" fillId="34" borderId="0" xfId="58" applyFill="1">
      <alignment/>
      <protection/>
    </xf>
    <xf numFmtId="180" fontId="2" fillId="34" borderId="0" xfId="58" applyNumberFormat="1" applyFill="1">
      <alignment/>
      <protection/>
    </xf>
    <xf numFmtId="0" fontId="3" fillId="34" borderId="10" xfId="58" applyFont="1" applyFill="1" applyBorder="1">
      <alignment/>
      <protection/>
    </xf>
    <xf numFmtId="0" fontId="3" fillId="34" borderId="10" xfId="58" applyFont="1" applyFill="1" applyBorder="1" quotePrefix="1">
      <alignment/>
      <protection/>
    </xf>
    <xf numFmtId="0" fontId="2" fillId="34" borderId="10" xfId="58" applyFill="1" applyBorder="1">
      <alignment/>
      <protection/>
    </xf>
    <xf numFmtId="180" fontId="2" fillId="34" borderId="10" xfId="58" applyNumberFormat="1" applyFill="1" applyBorder="1">
      <alignment/>
      <protection/>
    </xf>
    <xf numFmtId="0" fontId="3" fillId="34" borderId="10" xfId="58" applyFont="1" applyFill="1" applyBorder="1" applyAlignment="1">
      <alignment horizontal="center"/>
      <protection/>
    </xf>
    <xf numFmtId="0" fontId="2" fillId="3" borderId="0" xfId="58" applyFill="1" applyAlignment="1">
      <alignment horizontal="center"/>
      <protection/>
    </xf>
    <xf numFmtId="0" fontId="18" fillId="3" borderId="0" xfId="58" applyFont="1" applyFill="1" applyAlignment="1">
      <alignment horizontal="center"/>
      <protection/>
    </xf>
    <xf numFmtId="180" fontId="2" fillId="3" borderId="0" xfId="58" applyNumberFormat="1" applyFill="1" applyAlignment="1">
      <alignment horizontal="right"/>
      <protection/>
    </xf>
    <xf numFmtId="0" fontId="6" fillId="0" borderId="0" xfId="58" applyFont="1" applyAlignment="1">
      <alignment horizontal="center"/>
      <protection/>
    </xf>
    <xf numFmtId="0" fontId="19" fillId="34" borderId="10" xfId="58" applyFont="1" applyFill="1" applyBorder="1">
      <alignment/>
      <protection/>
    </xf>
    <xf numFmtId="0" fontId="2" fillId="34" borderId="10" xfId="58" applyFont="1" applyFill="1" applyBorder="1" quotePrefix="1">
      <alignment/>
      <protection/>
    </xf>
    <xf numFmtId="0" fontId="18" fillId="34" borderId="10" xfId="58" applyFont="1" applyFill="1" applyBorder="1">
      <alignment/>
      <protection/>
    </xf>
    <xf numFmtId="0" fontId="3" fillId="32" borderId="0" xfId="58" applyFont="1" applyFill="1" applyAlignment="1">
      <alignment horizontal="center"/>
      <protection/>
    </xf>
    <xf numFmtId="0" fontId="2" fillId="0" borderId="0" xfId="58" applyFill="1">
      <alignment/>
      <protection/>
    </xf>
    <xf numFmtId="0" fontId="2" fillId="0" borderId="0" xfId="58" applyFill="1" applyAlignment="1">
      <alignment horizontal="center"/>
      <protection/>
    </xf>
    <xf numFmtId="0" fontId="3" fillId="5" borderId="0" xfId="58" applyFont="1" applyFill="1">
      <alignment/>
      <protection/>
    </xf>
    <xf numFmtId="14" fontId="3" fillId="5" borderId="0" xfId="58" applyNumberFormat="1" applyFont="1" applyFill="1" applyAlignment="1">
      <alignment horizontal="left"/>
      <protection/>
    </xf>
    <xf numFmtId="0" fontId="3" fillId="5" borderId="0" xfId="58" applyFont="1" applyFill="1" quotePrefix="1">
      <alignment/>
      <protection/>
    </xf>
    <xf numFmtId="180" fontId="3" fillId="5" borderId="0" xfId="58" applyNumberFormat="1" applyFont="1" applyFill="1">
      <alignment/>
      <protection/>
    </xf>
    <xf numFmtId="0" fontId="7" fillId="32" borderId="0" xfId="58" applyFont="1" applyFill="1" applyAlignment="1">
      <alignment horizontal="center"/>
      <protection/>
    </xf>
    <xf numFmtId="180" fontId="3" fillId="32" borderId="0" xfId="58" applyNumberFormat="1" applyFont="1" applyFill="1" applyAlignment="1">
      <alignment horizontal="right"/>
      <protection/>
    </xf>
    <xf numFmtId="0" fontId="6" fillId="0" borderId="0" xfId="58" applyFont="1" applyAlignment="1" quotePrefix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8" fillId="0" borderId="0" xfId="58" applyFont="1" applyFill="1" applyAlignment="1">
      <alignment horizontal="center"/>
      <protection/>
    </xf>
    <xf numFmtId="0" fontId="3" fillId="5" borderId="10" xfId="58" applyFont="1" applyFill="1" applyBorder="1">
      <alignment/>
      <protection/>
    </xf>
    <xf numFmtId="0" fontId="2" fillId="5" borderId="10" xfId="58" applyFont="1" applyFill="1" applyBorder="1">
      <alignment/>
      <protection/>
    </xf>
    <xf numFmtId="180" fontId="2" fillId="5" borderId="10" xfId="58" applyNumberFormat="1" applyFont="1" applyFill="1" applyBorder="1">
      <alignment/>
      <protection/>
    </xf>
    <xf numFmtId="0" fontId="3" fillId="5" borderId="10" xfId="58" applyFont="1" applyFill="1" applyBorder="1" applyAlignment="1">
      <alignment horizontal="center"/>
      <protection/>
    </xf>
    <xf numFmtId="0" fontId="3" fillId="32" borderId="0" xfId="58" applyFont="1" applyFill="1" applyBorder="1">
      <alignment/>
      <protection/>
    </xf>
    <xf numFmtId="0" fontId="3" fillId="32" borderId="0" xfId="58" applyFont="1" applyFill="1" applyBorder="1" applyAlignment="1">
      <alignment horizontal="center"/>
      <protection/>
    </xf>
    <xf numFmtId="0" fontId="7" fillId="32" borderId="0" xfId="58" applyFont="1" applyFill="1" applyBorder="1" applyAlignment="1">
      <alignment horizontal="center"/>
      <protection/>
    </xf>
    <xf numFmtId="180" fontId="3" fillId="32" borderId="0" xfId="58" applyNumberFormat="1" applyFont="1" applyFill="1" applyBorder="1" applyAlignment="1">
      <alignment horizontal="right"/>
      <protection/>
    </xf>
    <xf numFmtId="0" fontId="2" fillId="0" borderId="0" xfId="58" applyFill="1" applyBorder="1">
      <alignment/>
      <protection/>
    </xf>
    <xf numFmtId="0" fontId="2" fillId="0" borderId="0" xfId="58" applyFill="1" applyBorder="1" applyAlignment="1">
      <alignment horizontal="center"/>
      <protection/>
    </xf>
    <xf numFmtId="0" fontId="19" fillId="0" borderId="0" xfId="58" applyFont="1" applyFill="1" applyBorder="1" applyAlignment="1">
      <alignment horizontal="center"/>
      <protection/>
    </xf>
    <xf numFmtId="0" fontId="18" fillId="0" borderId="0" xfId="58" applyFont="1" applyFill="1" applyBorder="1" applyAlignment="1">
      <alignment horizontal="center"/>
      <protection/>
    </xf>
    <xf numFmtId="0" fontId="2" fillId="5" borderId="0" xfId="58" applyFill="1">
      <alignment/>
      <protection/>
    </xf>
    <xf numFmtId="0" fontId="18" fillId="5" borderId="11" xfId="58" applyFont="1" applyFill="1" applyBorder="1">
      <alignment/>
      <protection/>
    </xf>
    <xf numFmtId="0" fontId="2" fillId="5" borderId="11" xfId="58" applyFont="1" applyFill="1" applyBorder="1" quotePrefix="1">
      <alignment/>
      <protection/>
    </xf>
    <xf numFmtId="0" fontId="19" fillId="5" borderId="11" xfId="58" applyFont="1" applyFill="1" applyBorder="1">
      <alignment/>
      <protection/>
    </xf>
    <xf numFmtId="0" fontId="2" fillId="5" borderId="11" xfId="58" applyFill="1" applyBorder="1">
      <alignment/>
      <protection/>
    </xf>
    <xf numFmtId="180" fontId="2" fillId="5" borderId="11" xfId="58" applyNumberFormat="1" applyFill="1" applyBorder="1">
      <alignment/>
      <protection/>
    </xf>
    <xf numFmtId="0" fontId="3" fillId="5" borderId="11" xfId="58" applyFont="1" applyFill="1" applyBorder="1" applyAlignment="1">
      <alignment horizontal="center"/>
      <protection/>
    </xf>
    <xf numFmtId="14" fontId="2" fillId="0" borderId="0" xfId="58" applyNumberFormat="1" applyFont="1" applyFill="1" applyBorder="1" applyAlignment="1">
      <alignment horizontal="left"/>
      <protection/>
    </xf>
    <xf numFmtId="0" fontId="2" fillId="0" borderId="0" xfId="58" applyFont="1" applyFill="1" applyBorder="1" quotePrefix="1">
      <alignment/>
      <protection/>
    </xf>
    <xf numFmtId="0" fontId="2" fillId="0" borderId="0" xfId="58" applyFont="1" applyFill="1" applyBorder="1">
      <alignment/>
      <protection/>
    </xf>
    <xf numFmtId="180" fontId="2" fillId="0" borderId="0" xfId="58" applyNumberFormat="1" applyFill="1" applyBorder="1">
      <alignment/>
      <protection/>
    </xf>
    <xf numFmtId="0" fontId="2" fillId="0" borderId="0" xfId="58" applyFont="1" applyFill="1" applyBorder="1" applyAlignment="1" quotePrefix="1">
      <alignment horizontal="center"/>
      <protection/>
    </xf>
    <xf numFmtId="14" fontId="3" fillId="0" borderId="0" xfId="58" applyNumberFormat="1" applyFont="1" applyFill="1" applyBorder="1" applyAlignment="1">
      <alignment horizontal="left"/>
      <protection/>
    </xf>
    <xf numFmtId="0" fontId="3" fillId="0" borderId="0" xfId="58" applyFont="1" applyFill="1" applyBorder="1" applyAlignment="1">
      <alignment horizontal="center"/>
      <protection/>
    </xf>
    <xf numFmtId="0" fontId="2" fillId="32" borderId="0" xfId="58" applyFill="1" applyAlignment="1">
      <alignment horizontal="center"/>
      <protection/>
    </xf>
    <xf numFmtId="0" fontId="18" fillId="32" borderId="0" xfId="58" applyFont="1" applyFill="1" applyAlignment="1">
      <alignment horizontal="center"/>
      <protection/>
    </xf>
    <xf numFmtId="180" fontId="2" fillId="32" borderId="0" xfId="58" applyNumberFormat="1" applyFill="1" applyAlignment="1">
      <alignment horizontal="right"/>
      <protection/>
    </xf>
    <xf numFmtId="0" fontId="21" fillId="0" borderId="0" xfId="58" applyFont="1" applyAlignment="1">
      <alignment horizontal="center"/>
      <protection/>
    </xf>
    <xf numFmtId="0" fontId="3" fillId="33" borderId="0" xfId="58" applyFont="1" applyFill="1" applyAlignment="1">
      <alignment horizontal="center"/>
      <protection/>
    </xf>
    <xf numFmtId="0" fontId="2" fillId="0" borderId="0" xfId="58" applyFont="1" applyFill="1">
      <alignment/>
      <protection/>
    </xf>
    <xf numFmtId="0" fontId="7" fillId="33" borderId="0" xfId="58" applyFont="1" applyFill="1" applyAlignment="1">
      <alignment horizontal="center"/>
      <protection/>
    </xf>
    <xf numFmtId="180" fontId="3" fillId="33" borderId="0" xfId="58" applyNumberFormat="1" applyFont="1" applyFill="1" applyAlignment="1">
      <alignment horizontal="right"/>
      <protection/>
    </xf>
    <xf numFmtId="0" fontId="3" fillId="33" borderId="0" xfId="58" applyFont="1" applyFill="1" applyBorder="1">
      <alignment/>
      <protection/>
    </xf>
    <xf numFmtId="0" fontId="3" fillId="33" borderId="0" xfId="58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180" fontId="3" fillId="33" borderId="0" xfId="58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horizontal="center"/>
      <protection/>
    </xf>
    <xf numFmtId="14" fontId="2" fillId="0" borderId="0" xfId="58" applyNumberFormat="1" applyFill="1" applyBorder="1" applyAlignment="1">
      <alignment horizontal="left"/>
      <protection/>
    </xf>
    <xf numFmtId="0" fontId="2" fillId="33" borderId="0" xfId="58" applyFill="1" applyAlignment="1">
      <alignment horizontal="center"/>
      <protection/>
    </xf>
    <xf numFmtId="0" fontId="18" fillId="33" borderId="0" xfId="58" applyFont="1" applyFill="1" applyAlignment="1">
      <alignment horizontal="center"/>
      <protection/>
    </xf>
    <xf numFmtId="180" fontId="2" fillId="33" borderId="0" xfId="58" applyNumberFormat="1" applyFill="1" applyAlignment="1">
      <alignment horizontal="right"/>
      <protection/>
    </xf>
    <xf numFmtId="0" fontId="2" fillId="0" borderId="0" xfId="58" applyAlignment="1">
      <alignment horizontal="right"/>
      <protection/>
    </xf>
    <xf numFmtId="0" fontId="3" fillId="34" borderId="0" xfId="58" applyFont="1" applyFill="1" applyAlignment="1">
      <alignment horizontal="right"/>
      <protection/>
    </xf>
    <xf numFmtId="0" fontId="3" fillId="34" borderId="0" xfId="58" applyFont="1" applyFill="1" applyAlignment="1">
      <alignment horizontal="center"/>
      <protection/>
    </xf>
    <xf numFmtId="0" fontId="7" fillId="34" borderId="0" xfId="58" applyFont="1" applyFill="1">
      <alignment/>
      <protection/>
    </xf>
    <xf numFmtId="0" fontId="3" fillId="0" borderId="0" xfId="58" applyFont="1" applyFill="1">
      <alignment/>
      <protection/>
    </xf>
    <xf numFmtId="0" fontId="7" fillId="34" borderId="0" xfId="58" applyFont="1" applyFill="1" applyAlignment="1">
      <alignment horizontal="center"/>
      <protection/>
    </xf>
    <xf numFmtId="180" fontId="3" fillId="34" borderId="0" xfId="58" applyNumberFormat="1" applyFont="1" applyFill="1" applyAlignment="1">
      <alignment horizontal="right"/>
      <protection/>
    </xf>
    <xf numFmtId="0" fontId="3" fillId="34" borderId="0" xfId="58" applyFont="1" applyFill="1" applyBorder="1" applyAlignment="1">
      <alignment horizontal="right"/>
      <protection/>
    </xf>
    <xf numFmtId="0" fontId="3" fillId="34" borderId="0" xfId="58" applyFont="1" applyFill="1" applyBorder="1" applyAlignment="1">
      <alignment horizontal="center"/>
      <protection/>
    </xf>
    <xf numFmtId="0" fontId="7" fillId="34" borderId="0" xfId="58" applyFont="1" applyFill="1" applyBorder="1" applyAlignment="1">
      <alignment horizontal="center"/>
      <protection/>
    </xf>
    <xf numFmtId="180" fontId="3" fillId="34" borderId="0" xfId="58" applyNumberFormat="1" applyFont="1" applyFill="1" applyBorder="1" applyAlignment="1">
      <alignment horizontal="right"/>
      <protection/>
    </xf>
    <xf numFmtId="0" fontId="2" fillId="34" borderId="0" xfId="58" applyFill="1" applyAlignment="1">
      <alignment horizontal="right"/>
      <protection/>
    </xf>
    <xf numFmtId="0" fontId="2" fillId="34" borderId="0" xfId="58" applyFill="1" applyAlignment="1">
      <alignment horizontal="center"/>
      <protection/>
    </xf>
    <xf numFmtId="0" fontId="18" fillId="34" borderId="0" xfId="58" applyFont="1" applyFill="1" applyAlignment="1">
      <alignment horizontal="center"/>
      <protection/>
    </xf>
    <xf numFmtId="180" fontId="2" fillId="34" borderId="0" xfId="58" applyNumberFormat="1" applyFill="1" applyAlignment="1">
      <alignment horizontal="right"/>
      <protection/>
    </xf>
    <xf numFmtId="0" fontId="3" fillId="5" borderId="0" xfId="58" applyFont="1" applyFill="1" applyAlignment="1">
      <alignment/>
      <protection/>
    </xf>
    <xf numFmtId="0" fontId="3" fillId="5" borderId="0" xfId="58" applyFont="1" applyFill="1" applyAlignment="1">
      <alignment horizontal="center"/>
      <protection/>
    </xf>
    <xf numFmtId="0" fontId="3" fillId="5" borderId="0" xfId="58" applyFont="1" applyFill="1" applyAlignment="1">
      <alignment horizontal="right"/>
      <protection/>
    </xf>
    <xf numFmtId="0" fontId="5" fillId="5" borderId="0" xfId="58" applyFont="1" applyFill="1" applyAlignment="1">
      <alignment horizontal="center"/>
      <protection/>
    </xf>
    <xf numFmtId="0" fontId="8" fillId="5" borderId="0" xfId="58" applyFont="1" applyFill="1" applyAlignment="1">
      <alignment horizontal="center"/>
      <protection/>
    </xf>
    <xf numFmtId="0" fontId="7" fillId="5" borderId="0" xfId="58" applyFont="1" applyFill="1" applyAlignment="1">
      <alignment horizontal="center"/>
      <protection/>
    </xf>
    <xf numFmtId="1" fontId="7" fillId="5" borderId="0" xfId="58" applyNumberFormat="1" applyFont="1" applyFill="1" applyAlignment="1">
      <alignment horizontal="center"/>
      <protection/>
    </xf>
    <xf numFmtId="180" fontId="3" fillId="5" borderId="0" xfId="58" applyNumberFormat="1" applyFont="1" applyFill="1" applyAlignment="1">
      <alignment/>
      <protection/>
    </xf>
    <xf numFmtId="0" fontId="3" fillId="5" borderId="0" xfId="58" applyFont="1" applyFill="1" applyBorder="1" applyAlignment="1">
      <alignment horizontal="right"/>
      <protection/>
    </xf>
    <xf numFmtId="0" fontId="3" fillId="5" borderId="0" xfId="58" applyFont="1" applyFill="1" applyBorder="1" applyAlignment="1">
      <alignment horizontal="center"/>
      <protection/>
    </xf>
    <xf numFmtId="0" fontId="5" fillId="5" borderId="0" xfId="58" applyFont="1" applyFill="1" applyBorder="1" applyAlignment="1">
      <alignment horizontal="center"/>
      <protection/>
    </xf>
    <xf numFmtId="0" fontId="8" fillId="5" borderId="0" xfId="58" applyFont="1" applyFill="1" applyBorder="1" applyAlignment="1">
      <alignment horizontal="center"/>
      <protection/>
    </xf>
    <xf numFmtId="0" fontId="7" fillId="5" borderId="0" xfId="58" applyFont="1" applyFill="1" applyBorder="1" applyAlignment="1">
      <alignment horizontal="center"/>
      <protection/>
    </xf>
    <xf numFmtId="1" fontId="7" fillId="5" borderId="0" xfId="58" applyNumberFormat="1" applyFont="1" applyFill="1" applyBorder="1" applyAlignment="1">
      <alignment horizontal="center"/>
      <protection/>
    </xf>
    <xf numFmtId="180" fontId="3" fillId="5" borderId="0" xfId="58" applyNumberFormat="1" applyFont="1" applyFill="1" applyBorder="1" applyAlignment="1">
      <alignment/>
      <protection/>
    </xf>
    <xf numFmtId="0" fontId="2" fillId="5" borderId="0" xfId="58" applyFill="1" applyAlignment="1">
      <alignment/>
      <protection/>
    </xf>
    <xf numFmtId="0" fontId="2" fillId="5" borderId="0" xfId="58" applyFill="1" applyAlignment="1">
      <alignment horizontal="center"/>
      <protection/>
    </xf>
    <xf numFmtId="0" fontId="19" fillId="5" borderId="0" xfId="58" applyFont="1" applyFill="1" applyAlignment="1">
      <alignment horizontal="center"/>
      <protection/>
    </xf>
    <xf numFmtId="0" fontId="13" fillId="5" borderId="0" xfId="58" applyFont="1" applyFill="1" applyAlignment="1">
      <alignment/>
      <protection/>
    </xf>
    <xf numFmtId="0" fontId="18" fillId="5" borderId="0" xfId="58" applyFont="1" applyFill="1" applyAlignment="1">
      <alignment horizontal="center"/>
      <protection/>
    </xf>
    <xf numFmtId="180" fontId="2" fillId="5" borderId="0" xfId="58" applyNumberFormat="1" applyFill="1" applyAlignment="1">
      <alignment/>
      <protection/>
    </xf>
    <xf numFmtId="0" fontId="68" fillId="3" borderId="10" xfId="58" applyFont="1" applyFill="1" applyBorder="1">
      <alignment/>
      <protection/>
    </xf>
    <xf numFmtId="0" fontId="68" fillId="3" borderId="10" xfId="58" applyFont="1" applyFill="1" applyBorder="1" quotePrefix="1">
      <alignment/>
      <protection/>
    </xf>
    <xf numFmtId="0" fontId="68" fillId="32" borderId="10" xfId="58" applyFont="1" applyFill="1" applyBorder="1">
      <alignment/>
      <protection/>
    </xf>
    <xf numFmtId="0" fontId="68" fillId="32" borderId="10" xfId="58" applyFont="1" applyFill="1" applyBorder="1" quotePrefix="1">
      <alignment/>
      <protection/>
    </xf>
    <xf numFmtId="0" fontId="68" fillId="33" borderId="10" xfId="58" applyFont="1" applyFill="1" applyBorder="1">
      <alignment/>
      <protection/>
    </xf>
    <xf numFmtId="0" fontId="68" fillId="33" borderId="10" xfId="58" applyFont="1" applyFill="1" applyBorder="1" quotePrefix="1">
      <alignment/>
      <protection/>
    </xf>
    <xf numFmtId="0" fontId="69" fillId="3" borderId="10" xfId="56" applyFont="1" applyFill="1" applyBorder="1">
      <alignment/>
      <protection/>
    </xf>
    <xf numFmtId="180" fontId="68" fillId="3" borderId="10" xfId="56" applyNumberFormat="1" applyFont="1" applyFill="1" applyBorder="1" applyAlignment="1">
      <alignment horizontal="center"/>
      <protection/>
    </xf>
    <xf numFmtId="0" fontId="68" fillId="3" borderId="10" xfId="56" applyFont="1" applyFill="1" applyBorder="1" applyAlignment="1">
      <alignment horizontal="center"/>
      <protection/>
    </xf>
    <xf numFmtId="0" fontId="69" fillId="32" borderId="10" xfId="56" applyFont="1" applyFill="1" applyBorder="1">
      <alignment/>
      <protection/>
    </xf>
    <xf numFmtId="180" fontId="68" fillId="32" borderId="10" xfId="56" applyNumberFormat="1" applyFont="1" applyFill="1" applyBorder="1" applyAlignment="1">
      <alignment horizontal="center"/>
      <protection/>
    </xf>
    <xf numFmtId="0" fontId="68" fillId="32" borderId="10" xfId="56" applyFont="1" applyFill="1" applyBorder="1" applyAlignment="1">
      <alignment horizontal="center"/>
      <protection/>
    </xf>
    <xf numFmtId="0" fontId="69" fillId="33" borderId="10" xfId="56" applyFont="1" applyFill="1" applyBorder="1">
      <alignment/>
      <protection/>
    </xf>
    <xf numFmtId="180" fontId="68" fillId="33" borderId="10" xfId="56" applyNumberFormat="1" applyFont="1" applyFill="1" applyBorder="1" applyAlignment="1">
      <alignment horizontal="center"/>
      <protection/>
    </xf>
    <xf numFmtId="0" fontId="68" fillId="33" borderId="10" xfId="56" applyFont="1" applyFill="1" applyBorder="1" applyAlignment="1">
      <alignment horizontal="center"/>
      <protection/>
    </xf>
    <xf numFmtId="0" fontId="69" fillId="5" borderId="10" xfId="56" applyFont="1" applyFill="1" applyBorder="1">
      <alignment/>
      <protection/>
    </xf>
    <xf numFmtId="180" fontId="68" fillId="5" borderId="10" xfId="56" applyNumberFormat="1" applyFont="1" applyFill="1" applyBorder="1" applyAlignment="1">
      <alignment horizontal="center"/>
      <protection/>
    </xf>
    <xf numFmtId="0" fontId="68" fillId="5" borderId="10" xfId="56" applyFont="1" applyFill="1" applyBorder="1" applyAlignment="1">
      <alignment horizontal="center"/>
      <protection/>
    </xf>
    <xf numFmtId="0" fontId="69" fillId="34" borderId="10" xfId="56" applyFont="1" applyFill="1" applyBorder="1">
      <alignment/>
      <protection/>
    </xf>
    <xf numFmtId="180" fontId="68" fillId="34" borderId="10" xfId="56" applyNumberFormat="1" applyFont="1" applyFill="1" applyBorder="1" applyAlignment="1">
      <alignment horizontal="center"/>
      <protection/>
    </xf>
    <xf numFmtId="0" fontId="68" fillId="34" borderId="10" xfId="56" applyFont="1" applyFill="1" applyBorder="1" applyAlignment="1">
      <alignment horizontal="center"/>
      <protection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180" fontId="3" fillId="37" borderId="10" xfId="56" applyNumberFormat="1" applyFont="1" applyFill="1" applyBorder="1" applyAlignment="1">
      <alignment horizontal="center"/>
      <protection/>
    </xf>
    <xf numFmtId="0" fontId="3" fillId="37" borderId="10" xfId="56" applyFont="1" applyFill="1" applyBorder="1" applyAlignment="1">
      <alignment horizontal="center"/>
      <protection/>
    </xf>
    <xf numFmtId="180" fontId="3" fillId="38" borderId="10" xfId="56" applyNumberFormat="1" applyFont="1" applyFill="1" applyBorder="1" applyAlignment="1">
      <alignment horizontal="center"/>
      <protection/>
    </xf>
    <xf numFmtId="0" fontId="3" fillId="38" borderId="10" xfId="56" applyFont="1" applyFill="1" applyBorder="1" applyAlignment="1">
      <alignment horizontal="center"/>
      <protection/>
    </xf>
    <xf numFmtId="180" fontId="3" fillId="19" borderId="10" xfId="56" applyNumberFormat="1" applyFont="1" applyFill="1" applyBorder="1" applyAlignment="1">
      <alignment horizontal="center"/>
      <protection/>
    </xf>
    <xf numFmtId="0" fontId="3" fillId="19" borderId="10" xfId="56" applyFont="1" applyFill="1" applyBorder="1" applyAlignment="1">
      <alignment horizontal="center"/>
      <protection/>
    </xf>
    <xf numFmtId="180" fontId="3" fillId="39" borderId="10" xfId="56" applyNumberFormat="1" applyFont="1" applyFill="1" applyBorder="1" applyAlignment="1">
      <alignment horizontal="center"/>
      <protection/>
    </xf>
    <xf numFmtId="0" fontId="3" fillId="39" borderId="10" xfId="56" applyFont="1" applyFill="1" applyBorder="1" applyAlignment="1">
      <alignment horizontal="center"/>
      <protection/>
    </xf>
    <xf numFmtId="180" fontId="3" fillId="36" borderId="10" xfId="56" applyNumberFormat="1" applyFont="1" applyFill="1" applyBorder="1" applyAlignment="1">
      <alignment horizontal="center"/>
      <protection/>
    </xf>
    <xf numFmtId="0" fontId="3" fillId="36" borderId="10" xfId="56" applyFont="1" applyFill="1" applyBorder="1" applyAlignment="1">
      <alignment horizontal="center"/>
      <protection/>
    </xf>
    <xf numFmtId="0" fontId="72" fillId="0" borderId="0" xfId="56" applyFont="1">
      <alignment/>
      <protection/>
    </xf>
    <xf numFmtId="0" fontId="22" fillId="0" borderId="0" xfId="56" applyFont="1">
      <alignment/>
      <protection/>
    </xf>
    <xf numFmtId="0" fontId="63" fillId="3" borderId="10" xfId="56" applyFont="1" applyFill="1" applyBorder="1" applyAlignment="1">
      <alignment horizontal="center"/>
      <protection/>
    </xf>
    <xf numFmtId="0" fontId="64" fillId="3" borderId="10" xfId="56" applyFont="1" applyFill="1" applyBorder="1" applyAlignment="1">
      <alignment horizontal="center"/>
      <protection/>
    </xf>
    <xf numFmtId="0" fontId="64" fillId="32" borderId="10" xfId="56" applyFont="1" applyFill="1" applyBorder="1" applyAlignment="1">
      <alignment horizontal="center"/>
      <protection/>
    </xf>
    <xf numFmtId="180" fontId="73" fillId="0" borderId="0" xfId="58" applyNumberFormat="1" applyFont="1" applyFill="1" applyAlignment="1">
      <alignment horizontal="center"/>
      <protection/>
    </xf>
    <xf numFmtId="0" fontId="64" fillId="0" borderId="0" xfId="58" applyFont="1" applyFill="1" applyAlignment="1">
      <alignment horizontal="center"/>
      <protection/>
    </xf>
    <xf numFmtId="180" fontId="74" fillId="0" borderId="0" xfId="58" applyNumberFormat="1" applyFont="1" applyFill="1" applyAlignment="1">
      <alignment horizontal="center"/>
      <protection/>
    </xf>
    <xf numFmtId="0" fontId="63" fillId="0" borderId="0" xfId="58" applyFont="1" applyFill="1" applyAlignment="1">
      <alignment horizontal="center"/>
      <protection/>
    </xf>
    <xf numFmtId="180" fontId="64" fillId="33" borderId="10" xfId="56" applyNumberFormat="1" applyFont="1" applyFill="1" applyBorder="1" applyAlignment="1">
      <alignment horizontal="center"/>
      <protection/>
    </xf>
    <xf numFmtId="0" fontId="64" fillId="34" borderId="10" xfId="56" applyFont="1" applyFill="1" applyBorder="1" applyAlignment="1">
      <alignment horizontal="center"/>
      <protection/>
    </xf>
    <xf numFmtId="180" fontId="63" fillId="34" borderId="10" xfId="56" applyNumberFormat="1" applyFont="1" applyFill="1" applyBorder="1" applyAlignment="1">
      <alignment horizontal="center"/>
      <protection/>
    </xf>
    <xf numFmtId="0" fontId="63" fillId="34" borderId="10" xfId="56" applyFont="1" applyFill="1" applyBorder="1" applyAlignment="1">
      <alignment horizontal="center"/>
      <protection/>
    </xf>
    <xf numFmtId="0" fontId="65" fillId="5" borderId="10" xfId="58" applyFont="1" applyFill="1" applyBorder="1">
      <alignment/>
      <protection/>
    </xf>
    <xf numFmtId="0" fontId="63" fillId="34" borderId="10" xfId="58" applyFont="1" applyFill="1" applyBorder="1" applyAlignment="1">
      <alignment horizontal="center"/>
      <protection/>
    </xf>
    <xf numFmtId="0" fontId="63" fillId="33" borderId="10" xfId="58" applyFont="1" applyFill="1" applyBorder="1" applyAlignment="1">
      <alignment horizontal="center"/>
      <protection/>
    </xf>
    <xf numFmtId="0" fontId="64" fillId="5" borderId="10" xfId="56" applyFont="1" applyFill="1" applyBorder="1" applyAlignment="1">
      <alignment horizontal="center"/>
      <protection/>
    </xf>
    <xf numFmtId="0" fontId="63" fillId="5" borderId="10" xfId="56" applyFont="1" applyFill="1" applyBorder="1" applyAlignment="1">
      <alignment horizontal="center"/>
      <protection/>
    </xf>
    <xf numFmtId="180" fontId="73" fillId="5" borderId="10" xfId="58" applyNumberFormat="1" applyFont="1" applyFill="1" applyBorder="1">
      <alignment/>
      <protection/>
    </xf>
    <xf numFmtId="0" fontId="64" fillId="5" borderId="10" xfId="58" applyFont="1" applyFill="1" applyBorder="1" applyAlignment="1">
      <alignment horizontal="center"/>
      <protection/>
    </xf>
    <xf numFmtId="0" fontId="68" fillId="36" borderId="10" xfId="56" applyFont="1" applyFill="1" applyBorder="1">
      <alignment/>
      <protection/>
    </xf>
    <xf numFmtId="0" fontId="68" fillId="5" borderId="10" xfId="58" applyFont="1" applyFill="1" applyBorder="1">
      <alignment/>
      <protection/>
    </xf>
    <xf numFmtId="0" fontId="68" fillId="5" borderId="10" xfId="58" applyFont="1" applyFill="1" applyBorder="1" quotePrefix="1">
      <alignment/>
      <protection/>
    </xf>
    <xf numFmtId="0" fontId="63" fillId="3" borderId="10" xfId="56" applyFont="1" applyFill="1" applyBorder="1">
      <alignment/>
      <protection/>
    </xf>
    <xf numFmtId="0" fontId="64" fillId="3" borderId="10" xfId="56" applyFont="1" applyFill="1" applyBorder="1">
      <alignment/>
      <protection/>
    </xf>
    <xf numFmtId="0" fontId="64" fillId="3" borderId="10" xfId="58" applyFont="1" applyFill="1" applyBorder="1">
      <alignment/>
      <protection/>
    </xf>
    <xf numFmtId="0" fontId="63" fillId="3" borderId="10" xfId="58" applyFont="1" applyFill="1" applyBorder="1">
      <alignment/>
      <protection/>
    </xf>
    <xf numFmtId="0" fontId="63" fillId="3" borderId="10" xfId="58" applyFont="1" applyFill="1" applyBorder="1" applyAlignment="1">
      <alignment horizontal="center"/>
      <protection/>
    </xf>
    <xf numFmtId="180" fontId="63" fillId="3" borderId="10" xfId="58" applyNumberFormat="1" applyFont="1" applyFill="1" applyBorder="1" applyAlignment="1">
      <alignment horizontal="center"/>
      <protection/>
    </xf>
    <xf numFmtId="0" fontId="64" fillId="3" borderId="10" xfId="58" applyFont="1" applyFill="1" applyBorder="1" applyAlignment="1">
      <alignment horizontal="center"/>
      <protection/>
    </xf>
    <xf numFmtId="180" fontId="64" fillId="3" borderId="10" xfId="58" applyNumberFormat="1" applyFont="1" applyFill="1" applyBorder="1" applyAlignment="1">
      <alignment horizontal="center"/>
      <protection/>
    </xf>
    <xf numFmtId="0" fontId="63" fillId="33" borderId="10" xfId="56" applyFont="1" applyFill="1" applyBorder="1">
      <alignment/>
      <protection/>
    </xf>
    <xf numFmtId="0" fontId="64" fillId="33" borderId="10" xfId="56" applyFont="1" applyFill="1" applyBorder="1">
      <alignment/>
      <protection/>
    </xf>
    <xf numFmtId="0" fontId="63" fillId="32" borderId="10" xfId="56" applyFont="1" applyFill="1" applyBorder="1">
      <alignment/>
      <protection/>
    </xf>
    <xf numFmtId="0" fontId="64" fillId="32" borderId="10" xfId="56" applyFont="1" applyFill="1" applyBorder="1">
      <alignment/>
      <protection/>
    </xf>
    <xf numFmtId="180" fontId="64" fillId="37" borderId="10" xfId="56" applyNumberFormat="1" applyFont="1" applyFill="1" applyBorder="1" applyAlignment="1">
      <alignment horizontal="center"/>
      <protection/>
    </xf>
    <xf numFmtId="0" fontId="64" fillId="37" borderId="10" xfId="56" applyFont="1" applyFill="1" applyBorder="1" applyAlignment="1">
      <alignment horizontal="center"/>
      <protection/>
    </xf>
    <xf numFmtId="180" fontId="63" fillId="37" borderId="10" xfId="56" applyNumberFormat="1" applyFont="1" applyFill="1" applyBorder="1" applyAlignment="1">
      <alignment horizontal="center"/>
      <protection/>
    </xf>
    <xf numFmtId="0" fontId="63" fillId="37" borderId="10" xfId="56" applyFont="1" applyFill="1" applyBorder="1" applyAlignment="1">
      <alignment horizontal="center"/>
      <protection/>
    </xf>
    <xf numFmtId="10" fontId="2" fillId="0" borderId="0" xfId="65" applyNumberFormat="1" applyFont="1" applyAlignment="1">
      <alignment horizontal="center"/>
    </xf>
    <xf numFmtId="0" fontId="5" fillId="33" borderId="0" xfId="56" applyFont="1" applyFill="1" applyAlignment="1">
      <alignment horizontal="center"/>
      <protection/>
    </xf>
    <xf numFmtId="0" fontId="8" fillId="33" borderId="0" xfId="56" applyFont="1" applyFill="1" applyAlignment="1">
      <alignment horizontal="center"/>
      <protection/>
    </xf>
    <xf numFmtId="0" fontId="5" fillId="3" borderId="0" xfId="56" applyFont="1" applyFill="1" applyAlignment="1">
      <alignment horizontal="center"/>
      <protection/>
    </xf>
    <xf numFmtId="0" fontId="5" fillId="32" borderId="0" xfId="56" applyFont="1" applyFill="1" applyAlignment="1">
      <alignment horizontal="center"/>
      <protection/>
    </xf>
    <xf numFmtId="0" fontId="75" fillId="32" borderId="0" xfId="56" applyFont="1" applyFill="1" applyAlignment="1">
      <alignment horizontal="center"/>
      <protection/>
    </xf>
    <xf numFmtId="0" fontId="8" fillId="32" borderId="0" xfId="56" applyFont="1" applyFill="1" applyAlignment="1">
      <alignment horizontal="center"/>
      <protection/>
    </xf>
    <xf numFmtId="0" fontId="8" fillId="3" borderId="0" xfId="56" applyFont="1" applyFill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2" fillId="40" borderId="10" xfId="56" applyFont="1" applyFill="1" applyBorder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3" fillId="39" borderId="0" xfId="56" applyFont="1" applyFill="1" applyAlignment="1">
      <alignment horizontal="center"/>
      <protection/>
    </xf>
    <xf numFmtId="180" fontId="3" fillId="39" borderId="0" xfId="56" applyNumberFormat="1" applyFont="1" applyFill="1" applyAlignment="1">
      <alignment horizontal="right"/>
      <protection/>
    </xf>
    <xf numFmtId="0" fontId="5" fillId="34" borderId="0" xfId="56" applyFont="1" applyFill="1" applyAlignment="1">
      <alignment horizontal="center"/>
      <protection/>
    </xf>
    <xf numFmtId="0" fontId="8" fillId="34" borderId="0" xfId="56" applyFont="1" applyFill="1" applyAlignment="1">
      <alignment horizontal="center"/>
      <protection/>
    </xf>
    <xf numFmtId="0" fontId="5" fillId="39" borderId="0" xfId="56" applyFont="1" applyFill="1" applyAlignment="1">
      <alignment horizontal="center"/>
      <protection/>
    </xf>
    <xf numFmtId="0" fontId="8" fillId="39" borderId="0" xfId="56" applyFont="1" applyFill="1" applyAlignment="1">
      <alignment horizontal="center"/>
      <protection/>
    </xf>
    <xf numFmtId="180" fontId="9" fillId="0" borderId="0" xfId="56" applyNumberFormat="1" applyFont="1" applyAlignment="1">
      <alignment horizontal="center"/>
      <protection/>
    </xf>
    <xf numFmtId="0" fontId="16" fillId="0" borderId="0" xfId="56" applyFont="1" applyAlignment="1">
      <alignment horizontal="center"/>
      <protection/>
    </xf>
    <xf numFmtId="0" fontId="76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9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2" fillId="41" borderId="0" xfId="58" applyFont="1" applyFill="1" applyAlignment="1">
      <alignment horizontal="center"/>
      <protection/>
    </xf>
    <xf numFmtId="0" fontId="5" fillId="3" borderId="0" xfId="58" applyFont="1" applyFill="1" applyAlignment="1">
      <alignment horizontal="center"/>
      <protection/>
    </xf>
    <xf numFmtId="0" fontId="8" fillId="3" borderId="0" xfId="58" applyFont="1" applyFill="1" applyAlignment="1">
      <alignment horizontal="center"/>
      <protection/>
    </xf>
    <xf numFmtId="0" fontId="19" fillId="3" borderId="0" xfId="58" applyFont="1" applyFill="1" applyAlignment="1">
      <alignment horizontal="center"/>
      <protection/>
    </xf>
    <xf numFmtId="0" fontId="13" fillId="3" borderId="0" xfId="58" applyFont="1" applyFill="1" applyAlignment="1">
      <alignment horizontal="center"/>
      <protection/>
    </xf>
    <xf numFmtId="0" fontId="2" fillId="0" borderId="0" xfId="58" applyFill="1" applyAlignment="1">
      <alignment horizontal="left"/>
      <protection/>
    </xf>
    <xf numFmtId="0" fontId="5" fillId="32" borderId="0" xfId="58" applyFont="1" applyFill="1" applyAlignment="1">
      <alignment horizontal="center"/>
      <protection/>
    </xf>
    <xf numFmtId="0" fontId="75" fillId="32" borderId="0" xfId="58" applyFont="1" applyFill="1" applyAlignment="1">
      <alignment horizontal="center"/>
      <protection/>
    </xf>
    <xf numFmtId="0" fontId="13" fillId="0" borderId="0" xfId="58" applyFont="1" applyFill="1" applyAlignment="1">
      <alignment horizontal="center"/>
      <protection/>
    </xf>
    <xf numFmtId="180" fontId="2" fillId="0" borderId="0" xfId="58" applyNumberFormat="1" applyFill="1" applyAlignment="1">
      <alignment horizontal="right"/>
      <protection/>
    </xf>
    <xf numFmtId="0" fontId="8" fillId="32" borderId="0" xfId="58" applyFont="1" applyFill="1" applyAlignment="1">
      <alignment horizontal="center"/>
      <protection/>
    </xf>
    <xf numFmtId="0" fontId="5" fillId="32" borderId="0" xfId="58" applyFont="1" applyFill="1" applyBorder="1" applyAlignment="1">
      <alignment horizontal="center"/>
      <protection/>
    </xf>
    <xf numFmtId="0" fontId="8" fillId="32" borderId="0" xfId="58" applyFont="1" applyFill="1" applyBorder="1" applyAlignment="1">
      <alignment horizontal="center"/>
      <protection/>
    </xf>
    <xf numFmtId="0" fontId="2" fillId="0" borderId="0" xfId="58" applyFill="1" applyBorder="1" applyAlignment="1">
      <alignment horizontal="left"/>
      <protection/>
    </xf>
    <xf numFmtId="0" fontId="13" fillId="0" borderId="0" xfId="58" applyFont="1" applyFill="1" applyBorder="1" applyAlignment="1">
      <alignment horizontal="center"/>
      <protection/>
    </xf>
    <xf numFmtId="180" fontId="2" fillId="0" borderId="0" xfId="58" applyNumberFormat="1" applyFill="1" applyBorder="1" applyAlignment="1">
      <alignment horizontal="right"/>
      <protection/>
    </xf>
    <xf numFmtId="0" fontId="19" fillId="32" borderId="0" xfId="58" applyFont="1" applyFill="1" applyAlignment="1">
      <alignment horizontal="center"/>
      <protection/>
    </xf>
    <xf numFmtId="0" fontId="13" fillId="32" borderId="0" xfId="58" applyFont="1" applyFill="1" applyAlignment="1">
      <alignment horizontal="center"/>
      <protection/>
    </xf>
    <xf numFmtId="180" fontId="3" fillId="0" borderId="0" xfId="58" applyNumberFormat="1" applyFont="1" applyFill="1" applyBorder="1" applyAlignment="1">
      <alignment horizontal="right"/>
      <protection/>
    </xf>
    <xf numFmtId="0" fontId="2" fillId="0" borderId="0" xfId="58" applyFont="1" applyFill="1" applyAlignment="1">
      <alignment horizontal="left"/>
      <protection/>
    </xf>
    <xf numFmtId="0" fontId="5" fillId="33" borderId="0" xfId="58" applyFont="1" applyFill="1" applyAlignment="1">
      <alignment horizontal="center"/>
      <protection/>
    </xf>
    <xf numFmtId="0" fontId="8" fillId="33" borderId="0" xfId="58" applyFont="1" applyFill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80" fontId="3" fillId="0" borderId="0" xfId="58" applyNumberFormat="1" applyFont="1" applyFill="1" applyAlignment="1">
      <alignment horizontal="right"/>
      <protection/>
    </xf>
    <xf numFmtId="0" fontId="5" fillId="33" borderId="0" xfId="58" applyFont="1" applyFill="1" applyBorder="1" applyAlignment="1">
      <alignment horizontal="center"/>
      <protection/>
    </xf>
    <xf numFmtId="0" fontId="8" fillId="33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center"/>
      <protection/>
    </xf>
    <xf numFmtId="0" fontId="19" fillId="33" borderId="0" xfId="58" applyFont="1" applyFill="1" applyAlignment="1">
      <alignment horizontal="center"/>
      <protection/>
    </xf>
    <xf numFmtId="0" fontId="13" fillId="33" borderId="0" xfId="58" applyFont="1" applyFill="1" applyAlignment="1">
      <alignment horizontal="center"/>
      <protection/>
    </xf>
    <xf numFmtId="0" fontId="5" fillId="34" borderId="0" xfId="58" applyFont="1" applyFill="1" applyAlignment="1">
      <alignment horizontal="center"/>
      <protection/>
    </xf>
    <xf numFmtId="0" fontId="8" fillId="34" borderId="0" xfId="58" applyFont="1" applyFill="1" applyAlignment="1">
      <alignment horizontal="center"/>
      <protection/>
    </xf>
    <xf numFmtId="180" fontId="2" fillId="0" borderId="0" xfId="58" applyNumberFormat="1" applyFill="1" applyAlignment="1">
      <alignment horizontal="center"/>
      <protection/>
    </xf>
    <xf numFmtId="0" fontId="3" fillId="0" borderId="0" xfId="58" applyFont="1" applyFill="1" applyAlignment="1">
      <alignment horizontal="left"/>
      <protection/>
    </xf>
    <xf numFmtId="0" fontId="5" fillId="34" borderId="0" xfId="58" applyFont="1" applyFill="1" applyBorder="1" applyAlignment="1">
      <alignment horizontal="center"/>
      <protection/>
    </xf>
    <xf numFmtId="0" fontId="8" fillId="34" borderId="0" xfId="58" applyFont="1" applyFill="1" applyBorder="1" applyAlignment="1">
      <alignment horizontal="center"/>
      <protection/>
    </xf>
    <xf numFmtId="0" fontId="19" fillId="34" borderId="0" xfId="58" applyFont="1" applyFill="1" applyAlignment="1">
      <alignment horizontal="center"/>
      <protection/>
    </xf>
    <xf numFmtId="0" fontId="13" fillId="34" borderId="0" xfId="58" applyFont="1" applyFill="1" applyAlignment="1">
      <alignment horizontal="center"/>
      <protection/>
    </xf>
    <xf numFmtId="0" fontId="63" fillId="32" borderId="10" xfId="58" applyFont="1" applyFill="1" applyBorder="1">
      <alignment/>
      <protection/>
    </xf>
    <xf numFmtId="0" fontId="63" fillId="33" borderId="10" xfId="58" applyFont="1" applyFill="1" applyBorder="1">
      <alignment/>
      <protection/>
    </xf>
    <xf numFmtId="0" fontId="64" fillId="32" borderId="10" xfId="58" applyFont="1" applyFill="1" applyBorder="1">
      <alignment/>
      <protection/>
    </xf>
    <xf numFmtId="0" fontId="64" fillId="33" borderId="10" xfId="58" applyFont="1" applyFill="1" applyBorder="1">
      <alignment/>
      <protection/>
    </xf>
    <xf numFmtId="0" fontId="64" fillId="34" borderId="10" xfId="58" applyFont="1" applyFill="1" applyBorder="1">
      <alignment/>
      <protection/>
    </xf>
    <xf numFmtId="180" fontId="64" fillId="3" borderId="10" xfId="58" applyNumberFormat="1" applyFont="1" applyFill="1" applyBorder="1">
      <alignment/>
      <protection/>
    </xf>
    <xf numFmtId="0" fontId="63" fillId="32" borderId="10" xfId="58" applyFont="1" applyFill="1" applyBorder="1" applyAlignment="1">
      <alignment horizontal="center"/>
      <protection/>
    </xf>
    <xf numFmtId="180" fontId="63" fillId="32" borderId="10" xfId="58" applyNumberFormat="1" applyFont="1" applyFill="1" applyBorder="1">
      <alignment/>
      <protection/>
    </xf>
    <xf numFmtId="180" fontId="63" fillId="33" borderId="10" xfId="58" applyNumberFormat="1" applyFont="1" applyFill="1" applyBorder="1">
      <alignment/>
      <protection/>
    </xf>
    <xf numFmtId="180" fontId="63" fillId="34" borderId="10" xfId="58" applyNumberFormat="1" applyFont="1" applyFill="1" applyBorder="1">
      <alignment/>
      <protection/>
    </xf>
    <xf numFmtId="0" fontId="63" fillId="34" borderId="10" xfId="56" applyFont="1" applyFill="1" applyBorder="1">
      <alignment/>
      <protection/>
    </xf>
    <xf numFmtId="0" fontId="64" fillId="34" borderId="10" xfId="56" applyFont="1" applyFill="1" applyBorder="1">
      <alignment/>
      <protection/>
    </xf>
    <xf numFmtId="0" fontId="72" fillId="3" borderId="10" xfId="56" applyFont="1" applyFill="1" applyBorder="1">
      <alignment/>
      <protection/>
    </xf>
    <xf numFmtId="0" fontId="72" fillId="32" borderId="10" xfId="56" applyFont="1" applyFill="1" applyBorder="1">
      <alignment/>
      <protection/>
    </xf>
    <xf numFmtId="0" fontId="72" fillId="33" borderId="10" xfId="56" applyFont="1" applyFill="1" applyBorder="1">
      <alignment/>
      <protection/>
    </xf>
    <xf numFmtId="0" fontId="72" fillId="34" borderId="10" xfId="56" applyFont="1" applyFill="1" applyBorder="1">
      <alignment/>
      <protection/>
    </xf>
    <xf numFmtId="0" fontId="72" fillId="5" borderId="10" xfId="56" applyFont="1" applyFill="1" applyBorder="1">
      <alignment/>
      <protection/>
    </xf>
    <xf numFmtId="0" fontId="77" fillId="33" borderId="10" xfId="56" applyFont="1" applyFill="1" applyBorder="1">
      <alignment/>
      <protection/>
    </xf>
    <xf numFmtId="0" fontId="77" fillId="33" borderId="10" xfId="56" applyFont="1" applyFill="1" applyBorder="1" quotePrefix="1">
      <alignment/>
      <protection/>
    </xf>
    <xf numFmtId="180" fontId="77" fillId="33" borderId="10" xfId="56" applyNumberFormat="1" applyFont="1" applyFill="1" applyBorder="1" applyAlignment="1">
      <alignment horizontal="center"/>
      <protection/>
    </xf>
    <xf numFmtId="0" fontId="77" fillId="33" borderId="10" xfId="56" applyFont="1" applyFill="1" applyBorder="1" applyAlignment="1">
      <alignment horizontal="center"/>
      <protection/>
    </xf>
    <xf numFmtId="180" fontId="77" fillId="38" borderId="10" xfId="56" applyNumberFormat="1" applyFont="1" applyFill="1" applyBorder="1" applyAlignment="1">
      <alignment horizontal="center"/>
      <protection/>
    </xf>
    <xf numFmtId="0" fontId="77" fillId="38" borderId="10" xfId="56" applyFont="1" applyFill="1" applyBorder="1" applyAlignment="1">
      <alignment horizontal="center"/>
      <protection/>
    </xf>
    <xf numFmtId="0" fontId="63" fillId="5" borderId="10" xfId="56" applyFont="1" applyFill="1" applyBorder="1">
      <alignment/>
      <protection/>
    </xf>
    <xf numFmtId="0" fontId="64" fillId="5" borderId="10" xfId="56" applyFont="1" applyFill="1" applyBorder="1">
      <alignment/>
      <protection/>
    </xf>
    <xf numFmtId="0" fontId="78" fillId="34" borderId="10" xfId="58" applyFont="1" applyFill="1" applyBorder="1">
      <alignment/>
      <protection/>
    </xf>
    <xf numFmtId="0" fontId="63" fillId="5" borderId="10" xfId="58" applyFont="1" applyFill="1" applyBorder="1">
      <alignment/>
      <protection/>
    </xf>
    <xf numFmtId="0" fontId="63" fillId="5" borderId="10" xfId="58" applyFont="1" applyFill="1" applyBorder="1" applyAlignment="1">
      <alignment horizontal="center"/>
      <protection/>
    </xf>
    <xf numFmtId="180" fontId="63" fillId="5" borderId="10" xfId="58" applyNumberFormat="1" applyFont="1" applyFill="1" applyBorder="1" applyAlignment="1">
      <alignment horizontal="center"/>
      <protection/>
    </xf>
    <xf numFmtId="0" fontId="64" fillId="5" borderId="10" xfId="58" applyFont="1" applyFill="1" applyBorder="1">
      <alignment/>
      <protection/>
    </xf>
    <xf numFmtId="0" fontId="2" fillId="39" borderId="0" xfId="56" applyFont="1" applyFill="1">
      <alignment/>
      <protection/>
    </xf>
    <xf numFmtId="14" fontId="3" fillId="39" borderId="0" xfId="56" applyNumberFormat="1" applyFont="1" applyFill="1" applyAlignment="1">
      <alignment horizontal="left"/>
      <protection/>
    </xf>
    <xf numFmtId="10" fontId="2" fillId="0" borderId="0" xfId="65" applyNumberFormat="1" applyFont="1" applyAlignment="1">
      <alignment horizontal="center"/>
    </xf>
    <xf numFmtId="0" fontId="5" fillId="32" borderId="0" xfId="56" applyFont="1" applyFill="1" applyAlignment="1">
      <alignment horizontal="center"/>
      <protection/>
    </xf>
    <xf numFmtId="0" fontId="5" fillId="3" borderId="0" xfId="56" applyFont="1" applyFill="1" applyAlignment="1">
      <alignment horizontal="center"/>
      <protection/>
    </xf>
    <xf numFmtId="0" fontId="75" fillId="32" borderId="0" xfId="56" applyFont="1" applyFill="1" applyAlignment="1">
      <alignment horizontal="center"/>
      <protection/>
    </xf>
    <xf numFmtId="0" fontId="8" fillId="32" borderId="0" xfId="56" applyFont="1" applyFill="1" applyAlignment="1">
      <alignment horizontal="center"/>
      <protection/>
    </xf>
    <xf numFmtId="0" fontId="8" fillId="3" borderId="0" xfId="56" applyFont="1" applyFill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3" fillId="5" borderId="0" xfId="56" applyFont="1" applyFill="1" applyAlignment="1">
      <alignment/>
      <protection/>
    </xf>
    <xf numFmtId="0" fontId="2" fillId="40" borderId="10" xfId="56" applyFont="1" applyFill="1" applyBorder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8" fillId="39" borderId="0" xfId="56" applyFont="1" applyFill="1" applyAlignment="1">
      <alignment horizontal="center"/>
      <protection/>
    </xf>
    <xf numFmtId="0" fontId="3" fillId="35" borderId="0" xfId="56" applyFont="1" applyFill="1" applyAlignment="1">
      <alignment horizontal="left"/>
      <protection/>
    </xf>
    <xf numFmtId="0" fontId="10" fillId="0" borderId="0" xfId="56" applyFont="1" applyAlignment="1">
      <alignment horizontal="center"/>
      <protection/>
    </xf>
    <xf numFmtId="0" fontId="3" fillId="3" borderId="0" xfId="56" applyFont="1" applyFill="1" applyAlignment="1">
      <alignment horizontal="center"/>
      <protection/>
    </xf>
    <xf numFmtId="0" fontId="3" fillId="39" borderId="0" xfId="56" applyFont="1" applyFill="1" applyAlignment="1">
      <alignment horizontal="center"/>
      <protection/>
    </xf>
    <xf numFmtId="10" fontId="9" fillId="0" borderId="0" xfId="65" applyNumberFormat="1" applyFont="1" applyAlignment="1">
      <alignment horizontal="center"/>
    </xf>
    <xf numFmtId="180" fontId="3" fillId="39" borderId="0" xfId="56" applyNumberFormat="1" applyFont="1" applyFill="1" applyAlignment="1">
      <alignment horizontal="right"/>
      <protection/>
    </xf>
    <xf numFmtId="0" fontId="8" fillId="35" borderId="0" xfId="56" applyFont="1" applyFill="1" applyAlignment="1">
      <alignment horizontal="center"/>
      <protection/>
    </xf>
    <xf numFmtId="180" fontId="3" fillId="35" borderId="0" xfId="56" applyNumberFormat="1" applyFont="1" applyFill="1" applyAlignment="1">
      <alignment horizontal="right"/>
      <protection/>
    </xf>
    <xf numFmtId="0" fontId="3" fillId="32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0" fontId="3" fillId="33" borderId="0" xfId="56" applyFont="1" applyFill="1" applyAlignment="1">
      <alignment horizontal="center"/>
      <protection/>
    </xf>
    <xf numFmtId="180" fontId="3" fillId="0" borderId="0" xfId="56" applyNumberFormat="1" applyFont="1" applyFill="1" applyAlignment="1">
      <alignment horizontal="center"/>
      <protection/>
    </xf>
    <xf numFmtId="0" fontId="5" fillId="33" borderId="0" xfId="56" applyFont="1" applyFill="1" applyAlignment="1">
      <alignment horizontal="center"/>
      <protection/>
    </xf>
    <xf numFmtId="0" fontId="8" fillId="33" borderId="0" xfId="56" applyFont="1" applyFill="1" applyAlignment="1">
      <alignment horizontal="center"/>
      <protection/>
    </xf>
    <xf numFmtId="0" fontId="8" fillId="0" borderId="0" xfId="56" applyFont="1" applyFill="1" applyAlignment="1">
      <alignment horizontal="center"/>
      <protection/>
    </xf>
    <xf numFmtId="0" fontId="8" fillId="34" borderId="0" xfId="56" applyFont="1" applyFill="1" applyAlignment="1">
      <alignment horizontal="center"/>
      <protection/>
    </xf>
    <xf numFmtId="0" fontId="5" fillId="34" borderId="0" xfId="56" applyFont="1" applyFill="1" applyAlignment="1">
      <alignment horizontal="center"/>
      <protection/>
    </xf>
    <xf numFmtId="0" fontId="3" fillId="34" borderId="0" xfId="56" applyFont="1" applyFill="1" applyAlignment="1">
      <alignment horizontal="center"/>
      <protection/>
    </xf>
    <xf numFmtId="0" fontId="3" fillId="35" borderId="0" xfId="56" applyFont="1" applyFill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0" xfId="56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3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9">
      <selection activeCell="J38" sqref="J38"/>
    </sheetView>
  </sheetViews>
  <sheetFormatPr defaultColWidth="9.140625" defaultRowHeight="15"/>
  <cols>
    <col min="1" max="1" width="9.00390625" style="1" bestFit="1" customWidth="1"/>
    <col min="2" max="2" width="22.140625" style="1" bestFit="1" customWidth="1"/>
    <col min="3" max="3" width="16.421875" style="1" bestFit="1" customWidth="1"/>
    <col min="4" max="8" width="2.28125" style="35" bestFit="1" customWidth="1"/>
    <col min="9" max="16384" width="9.140625" style="1" customWidth="1"/>
  </cols>
  <sheetData>
    <row r="1" ht="12.75">
      <c r="A1" s="1" t="s">
        <v>0</v>
      </c>
    </row>
    <row r="2" spans="1:8" ht="12.75">
      <c r="A2" s="1">
        <v>1</v>
      </c>
      <c r="B2" s="1" t="s">
        <v>1</v>
      </c>
      <c r="D2" s="35" t="s">
        <v>26</v>
      </c>
      <c r="E2" s="35" t="s">
        <v>26</v>
      </c>
      <c r="F2" s="35" t="s">
        <v>27</v>
      </c>
      <c r="G2" s="35" t="s">
        <v>26</v>
      </c>
      <c r="H2" s="35" t="s">
        <v>27</v>
      </c>
    </row>
    <row r="3" spans="1:8" ht="12.75">
      <c r="A3" s="1">
        <v>2</v>
      </c>
      <c r="B3" s="1" t="s">
        <v>40</v>
      </c>
      <c r="D3" s="35" t="s">
        <v>26</v>
      </c>
      <c r="E3" s="35" t="s">
        <v>27</v>
      </c>
      <c r="F3" s="35" t="s">
        <v>26</v>
      </c>
      <c r="G3" s="35" t="s">
        <v>26</v>
      </c>
      <c r="H3" s="35" t="s">
        <v>27</v>
      </c>
    </row>
    <row r="4" spans="1:8" ht="12.75">
      <c r="A4" s="1">
        <v>3</v>
      </c>
      <c r="B4" s="1" t="s">
        <v>23</v>
      </c>
      <c r="D4" s="35" t="s">
        <v>26</v>
      </c>
      <c r="E4" s="35" t="s">
        <v>27</v>
      </c>
      <c r="F4" s="35" t="s">
        <v>26</v>
      </c>
      <c r="G4" s="35" t="s">
        <v>27</v>
      </c>
      <c r="H4" s="35" t="s">
        <v>26</v>
      </c>
    </row>
    <row r="5" spans="1:8" ht="12.75">
      <c r="A5" s="1">
        <v>4</v>
      </c>
      <c r="B5" s="1" t="s">
        <v>2</v>
      </c>
      <c r="D5" s="35" t="s">
        <v>27</v>
      </c>
      <c r="E5" s="35" t="s">
        <v>27</v>
      </c>
      <c r="F5" s="35" t="s">
        <v>26</v>
      </c>
      <c r="G5" s="35" t="s">
        <v>27</v>
      </c>
      <c r="H5" s="35" t="s">
        <v>26</v>
      </c>
    </row>
    <row r="6" spans="1:8" ht="12.75">
      <c r="A6" s="1">
        <v>5</v>
      </c>
      <c r="B6" s="1" t="s">
        <v>12</v>
      </c>
      <c r="D6" s="35" t="s">
        <v>27</v>
      </c>
      <c r="E6" s="35" t="s">
        <v>26</v>
      </c>
      <c r="F6" s="35" t="s">
        <v>27</v>
      </c>
      <c r="G6" s="35" t="s">
        <v>27</v>
      </c>
      <c r="H6" s="35" t="s">
        <v>26</v>
      </c>
    </row>
    <row r="7" spans="1:8" ht="12.75">
      <c r="A7" s="1">
        <v>6</v>
      </c>
      <c r="B7" s="1" t="s">
        <v>28</v>
      </c>
      <c r="D7" s="35" t="s">
        <v>27</v>
      </c>
      <c r="E7" s="35" t="s">
        <v>26</v>
      </c>
      <c r="F7" s="35" t="s">
        <v>27</v>
      </c>
      <c r="G7" s="35" t="s">
        <v>26</v>
      </c>
      <c r="H7" s="35" t="s">
        <v>27</v>
      </c>
    </row>
    <row r="10" ht="12.75">
      <c r="A10" s="1" t="s">
        <v>3</v>
      </c>
    </row>
    <row r="11" spans="1:2" ht="12.75">
      <c r="A11" s="1">
        <v>1</v>
      </c>
      <c r="B11" s="1" t="s">
        <v>25</v>
      </c>
    </row>
    <row r="12" spans="1:2" ht="12.75">
      <c r="A12" s="1">
        <v>2</v>
      </c>
      <c r="B12" s="1" t="s">
        <v>29</v>
      </c>
    </row>
    <row r="13" spans="1:2" ht="12.75">
      <c r="A13" s="1">
        <v>3</v>
      </c>
      <c r="B13" s="1" t="s">
        <v>24</v>
      </c>
    </row>
    <row r="14" spans="1:3" ht="12.75">
      <c r="A14" s="1">
        <v>4</v>
      </c>
      <c r="B14" s="1" t="s">
        <v>41</v>
      </c>
      <c r="C14" s="32"/>
    </row>
    <row r="15" spans="1:2" ht="12.75">
      <c r="A15" s="1">
        <v>5</v>
      </c>
      <c r="B15" s="1" t="s">
        <v>43</v>
      </c>
    </row>
    <row r="16" spans="1:2" ht="12.75">
      <c r="A16" s="1">
        <v>6</v>
      </c>
      <c r="B16" s="1" t="s">
        <v>30</v>
      </c>
    </row>
    <row r="17" ht="12.75">
      <c r="B17" s="3"/>
    </row>
    <row r="18" ht="12.75">
      <c r="B18" s="3"/>
    </row>
    <row r="19" spans="1:2" ht="12.75">
      <c r="A19" s="1" t="s">
        <v>22</v>
      </c>
      <c r="B19" s="3"/>
    </row>
    <row r="20" spans="1:2" ht="12.75">
      <c r="A20" s="1">
        <v>1</v>
      </c>
      <c r="B20" s="1" t="s">
        <v>42</v>
      </c>
    </row>
    <row r="21" spans="1:2" ht="12.75">
      <c r="A21" s="1">
        <v>2</v>
      </c>
      <c r="B21" s="1" t="s">
        <v>31</v>
      </c>
    </row>
    <row r="22" spans="1:2" ht="12.75">
      <c r="A22" s="1">
        <v>3</v>
      </c>
      <c r="B22" s="1" t="s">
        <v>37</v>
      </c>
    </row>
    <row r="23" spans="1:2" ht="12.75">
      <c r="A23" s="1">
        <v>4</v>
      </c>
      <c r="B23" s="1" t="s">
        <v>32</v>
      </c>
    </row>
    <row r="24" spans="1:2" ht="12.75">
      <c r="A24" s="1">
        <v>5</v>
      </c>
      <c r="B24" s="32"/>
    </row>
    <row r="25" spans="1:2" ht="12.75">
      <c r="A25" s="1">
        <v>6</v>
      </c>
      <c r="B25" s="32"/>
    </row>
    <row r="27" ht="12.75">
      <c r="B27" s="2"/>
    </row>
    <row r="30" spans="1:3" ht="12.75">
      <c r="A30" s="1" t="s">
        <v>4</v>
      </c>
      <c r="B30" s="4">
        <v>43750</v>
      </c>
      <c r="C30" s="13" t="s">
        <v>5</v>
      </c>
    </row>
    <row r="31" spans="2:3" ht="12.75">
      <c r="B31" s="5">
        <v>43771</v>
      </c>
      <c r="C31" s="14" t="s">
        <v>6</v>
      </c>
    </row>
    <row r="32" spans="2:3" ht="12.75">
      <c r="B32" s="6">
        <v>43904</v>
      </c>
      <c r="C32" s="15" t="s">
        <v>7</v>
      </c>
    </row>
    <row r="33" spans="2:3" ht="12.75">
      <c r="B33" s="7">
        <v>44079</v>
      </c>
      <c r="C33" s="16" t="s">
        <v>8</v>
      </c>
    </row>
    <row r="34" spans="2:3" ht="12.75">
      <c r="B34" s="9">
        <v>44093</v>
      </c>
      <c r="C34" s="17" t="s">
        <v>9</v>
      </c>
    </row>
    <row r="35" spans="2:3" ht="12.75">
      <c r="B35" s="10"/>
      <c r="C35" s="18" t="s">
        <v>10</v>
      </c>
    </row>
    <row r="36" spans="2:3" ht="12.75">
      <c r="B36" s="11"/>
      <c r="C36" s="1" t="s">
        <v>11</v>
      </c>
    </row>
    <row r="38" spans="2:3" ht="12.75">
      <c r="B38" s="4">
        <v>43729</v>
      </c>
      <c r="C38" s="13" t="s">
        <v>5</v>
      </c>
    </row>
    <row r="39" spans="2:3" ht="12.75">
      <c r="B39" s="5">
        <v>43855</v>
      </c>
      <c r="C39" s="14" t="s">
        <v>6</v>
      </c>
    </row>
    <row r="40" spans="2:3" ht="12.75">
      <c r="B40" s="6">
        <v>43714</v>
      </c>
      <c r="C40" s="15" t="s">
        <v>7</v>
      </c>
    </row>
    <row r="41" spans="2:3" ht="12.75">
      <c r="B41" s="7">
        <v>44086</v>
      </c>
      <c r="C41" s="16" t="s">
        <v>8</v>
      </c>
    </row>
    <row r="42" spans="2:3" ht="12.75">
      <c r="B42" s="9">
        <v>44100</v>
      </c>
      <c r="C42" s="17" t="s">
        <v>9</v>
      </c>
    </row>
    <row r="43" spans="2:3" ht="12.75">
      <c r="B43" s="10"/>
      <c r="C43" s="18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6"/>
  <sheetViews>
    <sheetView tabSelected="1" zoomScalePageLayoutView="0" workbookViewId="0" topLeftCell="A1">
      <selection activeCell="AH17" sqref="AH17:AI17"/>
    </sheetView>
  </sheetViews>
  <sheetFormatPr defaultColWidth="9.140625" defaultRowHeight="15"/>
  <cols>
    <col min="1" max="1" width="10.8515625" style="1" bestFit="1" customWidth="1"/>
    <col min="2" max="2" width="18.421875" style="32" bestFit="1" customWidth="1"/>
    <col min="3" max="3" width="1.57421875" style="32" bestFit="1" customWidth="1"/>
    <col min="4" max="4" width="18.421875" style="32" bestFit="1" customWidth="1"/>
    <col min="5" max="5" width="1.421875" style="1" customWidth="1"/>
    <col min="6" max="6" width="3.57421875" style="95" bestFit="1" customWidth="1"/>
    <col min="7" max="7" width="1.57421875" style="20" bestFit="1" customWidth="1"/>
    <col min="8" max="8" width="5.421875" style="20" bestFit="1" customWidth="1"/>
    <col min="9" max="9" width="1.421875" style="1" customWidth="1"/>
    <col min="10" max="10" width="2.00390625" style="1" bestFit="1" customWidth="1"/>
    <col min="11" max="11" width="17.8515625" style="1" bestFit="1" customWidth="1"/>
    <col min="12" max="12" width="4.00390625" style="35" bestFit="1" customWidth="1"/>
    <col min="13" max="13" width="1.57421875" style="1" bestFit="1" customWidth="1"/>
    <col min="14" max="14" width="3.57421875" style="1" bestFit="1" customWidth="1"/>
    <col min="15" max="15" width="4.00390625" style="1" customWidth="1"/>
    <col min="16" max="16" width="1.57421875" style="1" bestFit="1" customWidth="1"/>
    <col min="17" max="17" width="4.00390625" style="1" customWidth="1"/>
    <col min="18" max="18" width="4.57421875" style="1" bestFit="1" customWidth="1"/>
    <col min="19" max="19" width="1.57421875" style="1" bestFit="1" customWidth="1"/>
    <col min="20" max="20" width="3.57421875" style="1" bestFit="1" customWidth="1"/>
    <col min="21" max="21" width="4.00390625" style="1" customWidth="1"/>
    <col min="22" max="22" width="1.57421875" style="1" bestFit="1" customWidth="1"/>
    <col min="23" max="23" width="3.57421875" style="1" bestFit="1" customWidth="1"/>
    <col min="24" max="24" width="4.00390625" style="1" customWidth="1"/>
    <col min="25" max="25" width="1.57421875" style="1" bestFit="1" customWidth="1"/>
    <col min="26" max="26" width="4.00390625" style="1" customWidth="1"/>
    <col min="27" max="27" width="4.421875" style="1" customWidth="1"/>
    <col min="28" max="28" width="2.28125" style="1" customWidth="1"/>
    <col min="29" max="29" width="4.57421875" style="1" customWidth="1"/>
    <col min="30" max="30" width="4.00390625" style="1" customWidth="1"/>
    <col min="31" max="31" width="1.57421875" style="1" bestFit="1" customWidth="1"/>
    <col min="32" max="33" width="4.00390625" style="1" customWidth="1"/>
    <col min="34" max="34" width="1.57421875" style="1" bestFit="1" customWidth="1"/>
    <col min="35" max="35" width="4.00390625" style="1" customWidth="1"/>
    <col min="36" max="36" width="4.57421875" style="1" bestFit="1" customWidth="1"/>
    <col min="37" max="37" width="2.140625" style="1" bestFit="1" customWidth="1"/>
    <col min="38" max="38" width="7.28125" style="1" bestFit="1" customWidth="1"/>
    <col min="39" max="39" width="2.00390625" style="1" bestFit="1" customWidth="1"/>
    <col min="40" max="16384" width="9.140625" style="1" customWidth="1"/>
  </cols>
  <sheetData>
    <row r="1" spans="1:35" ht="12.75">
      <c r="A1" s="67" t="str">
        <f>Csapatok!C30</f>
        <v>I. Forduló</v>
      </c>
      <c r="B1" s="68">
        <f>Csapatok!B30</f>
        <v>43750</v>
      </c>
      <c r="C1" s="19"/>
      <c r="D1" s="19"/>
      <c r="E1" s="13"/>
      <c r="F1" s="86"/>
      <c r="G1" s="69"/>
      <c r="H1" s="69"/>
      <c r="K1" s="20" t="s">
        <v>13</v>
      </c>
      <c r="L1" s="567" t="str">
        <f>Csapatok!B2</f>
        <v>MartonVál SC</v>
      </c>
      <c r="M1" s="567"/>
      <c r="N1" s="567"/>
      <c r="O1" s="566" t="str">
        <f>Csapatok!B3</f>
        <v>Rácalmás SE</v>
      </c>
      <c r="P1" s="566"/>
      <c r="Q1" s="566"/>
      <c r="R1" s="566" t="str">
        <f>Csapatok!B4</f>
        <v>Bodajki SE I.</v>
      </c>
      <c r="S1" s="566"/>
      <c r="T1" s="566"/>
      <c r="U1" s="567" t="str">
        <f>Csapatok!B5</f>
        <v>Fehérvár SE II.</v>
      </c>
      <c r="V1" s="567"/>
      <c r="W1" s="567"/>
      <c r="X1" s="563" t="str">
        <f>Csapatok!B6</f>
        <v>Móri SE</v>
      </c>
      <c r="Y1" s="563"/>
      <c r="Z1" s="563"/>
      <c r="AA1" s="563" t="str">
        <f>Csapatok!B7</f>
        <v>Bástya DUSE I.</v>
      </c>
      <c r="AB1" s="563"/>
      <c r="AC1" s="563"/>
      <c r="AD1" s="563"/>
      <c r="AE1" s="563"/>
      <c r="AF1" s="563"/>
      <c r="AG1" s="570"/>
      <c r="AH1" s="570"/>
      <c r="AI1" s="570"/>
    </row>
    <row r="2" spans="1:36" ht="12.75">
      <c r="A2" s="13"/>
      <c r="B2" s="449" t="str">
        <f>Csapatok!B2</f>
        <v>MartonVál SC</v>
      </c>
      <c r="C2" s="217" t="s">
        <v>14</v>
      </c>
      <c r="D2" s="450" t="str">
        <f>Csapatok!B7</f>
        <v>Bástya DUSE I.</v>
      </c>
      <c r="E2" s="175"/>
      <c r="F2" s="127">
        <v>0</v>
      </c>
      <c r="G2" s="23" t="s">
        <v>15</v>
      </c>
      <c r="H2" s="152">
        <f>8-F2</f>
        <v>8</v>
      </c>
      <c r="J2" s="1">
        <v>1</v>
      </c>
      <c r="K2" s="1" t="str">
        <f>Csapatok!B2</f>
        <v>MartonVál SC</v>
      </c>
      <c r="L2" s="565"/>
      <c r="M2" s="565"/>
      <c r="N2" s="565"/>
      <c r="O2" s="162">
        <f>F7</f>
        <v>2</v>
      </c>
      <c r="P2" s="163" t="s">
        <v>15</v>
      </c>
      <c r="Q2" s="162">
        <f>H7</f>
        <v>6</v>
      </c>
      <c r="R2" s="189">
        <f>H12</f>
        <v>2.5</v>
      </c>
      <c r="S2" s="190" t="s">
        <v>15</v>
      </c>
      <c r="T2" s="189">
        <f>F12</f>
        <v>5.5</v>
      </c>
      <c r="U2" s="195">
        <f>F17</f>
        <v>5</v>
      </c>
      <c r="V2" s="196" t="s">
        <v>15</v>
      </c>
      <c r="W2" s="195">
        <f>H17</f>
        <v>3</v>
      </c>
      <c r="X2" s="203">
        <f>H22</f>
        <v>4.5</v>
      </c>
      <c r="Y2" s="204" t="s">
        <v>15</v>
      </c>
      <c r="Z2" s="203">
        <f>F22</f>
        <v>3.5</v>
      </c>
      <c r="AA2" s="156">
        <f>F2</f>
        <v>0</v>
      </c>
      <c r="AB2" s="157" t="s">
        <v>15</v>
      </c>
      <c r="AC2" s="156">
        <f>H2</f>
        <v>8</v>
      </c>
      <c r="AD2" s="563"/>
      <c r="AE2" s="563"/>
      <c r="AF2" s="563"/>
      <c r="AG2" s="570"/>
      <c r="AH2" s="570"/>
      <c r="AI2" s="570"/>
      <c r="AJ2" s="24">
        <f>SUM(O2,R2,U2,X2,AA2,AD2,AG2)</f>
        <v>14</v>
      </c>
    </row>
    <row r="3" spans="1:36" ht="12.75">
      <c r="A3" s="69" t="s">
        <v>22</v>
      </c>
      <c r="B3" s="450" t="str">
        <f>Csapatok!B3</f>
        <v>Rácalmás SE</v>
      </c>
      <c r="C3" s="217" t="s">
        <v>14</v>
      </c>
      <c r="D3" s="449" t="str">
        <f>Csapatok!B6</f>
        <v>Móri SE</v>
      </c>
      <c r="E3" s="179"/>
      <c r="F3" s="180">
        <v>5.5</v>
      </c>
      <c r="G3" s="23" t="s">
        <v>15</v>
      </c>
      <c r="H3" s="128">
        <f>8-F3</f>
        <v>2.5</v>
      </c>
      <c r="J3" s="1">
        <v>2</v>
      </c>
      <c r="K3" s="1" t="str">
        <f>Csapatok!B3</f>
        <v>Rácalmás SE</v>
      </c>
      <c r="L3" s="160">
        <f>H7</f>
        <v>6</v>
      </c>
      <c r="M3" s="161" t="s">
        <v>15</v>
      </c>
      <c r="N3" s="160">
        <f>F7</f>
        <v>2</v>
      </c>
      <c r="O3" s="565"/>
      <c r="P3" s="565"/>
      <c r="Q3" s="565"/>
      <c r="R3" s="195">
        <f>F18</f>
        <v>5.5</v>
      </c>
      <c r="S3" s="196" t="s">
        <v>15</v>
      </c>
      <c r="T3" s="195">
        <f>H18</f>
        <v>2.5</v>
      </c>
      <c r="U3" s="205">
        <f>H23</f>
        <v>7.5</v>
      </c>
      <c r="V3" s="206" t="s">
        <v>15</v>
      </c>
      <c r="W3" s="205">
        <f>F23</f>
        <v>0.5</v>
      </c>
      <c r="X3" s="158">
        <f>F3</f>
        <v>5.5</v>
      </c>
      <c r="Y3" s="159" t="s">
        <v>15</v>
      </c>
      <c r="Z3" s="158">
        <f>H3</f>
        <v>2.5</v>
      </c>
      <c r="AA3" s="191">
        <f>F13</f>
        <v>3.5</v>
      </c>
      <c r="AB3" s="192" t="s">
        <v>15</v>
      </c>
      <c r="AC3" s="191">
        <f>H13</f>
        <v>4.5</v>
      </c>
      <c r="AD3" s="563"/>
      <c r="AE3" s="563"/>
      <c r="AF3" s="563"/>
      <c r="AG3" s="570"/>
      <c r="AH3" s="570"/>
      <c r="AI3" s="570"/>
      <c r="AJ3" s="24">
        <f>SUM(L3,R3,U3,X3,AA3,AD3,AG3)</f>
        <v>28</v>
      </c>
    </row>
    <row r="4" spans="1:36" ht="12.75">
      <c r="A4" s="69" t="s">
        <v>22</v>
      </c>
      <c r="B4" s="450" t="str">
        <f>Csapatok!B4</f>
        <v>Bodajki SE I.</v>
      </c>
      <c r="C4" s="218" t="s">
        <v>14</v>
      </c>
      <c r="D4" s="449" t="str">
        <f>Csapatok!B5</f>
        <v>Fehérvár SE II.</v>
      </c>
      <c r="E4" s="175"/>
      <c r="F4" s="180">
        <v>5</v>
      </c>
      <c r="G4" s="23" t="s">
        <v>15</v>
      </c>
      <c r="H4" s="128">
        <f>8-F4</f>
        <v>3</v>
      </c>
      <c r="J4" s="1">
        <v>3</v>
      </c>
      <c r="K4" s="1" t="str">
        <f>Csapatok!B4</f>
        <v>Bodajki SE I.</v>
      </c>
      <c r="L4" s="185">
        <f>F12</f>
        <v>5.5</v>
      </c>
      <c r="M4" s="186" t="s">
        <v>15</v>
      </c>
      <c r="N4" s="185">
        <f>H12</f>
        <v>2.5</v>
      </c>
      <c r="O4" s="197">
        <f>H18</f>
        <v>2.5</v>
      </c>
      <c r="P4" s="198" t="s">
        <v>15</v>
      </c>
      <c r="Q4" s="197">
        <f>F18</f>
        <v>5.5</v>
      </c>
      <c r="R4" s="565"/>
      <c r="S4" s="565"/>
      <c r="T4" s="565"/>
      <c r="U4" s="158">
        <f>F4</f>
        <v>5</v>
      </c>
      <c r="V4" s="159" t="s">
        <v>15</v>
      </c>
      <c r="W4" s="158">
        <f>H4</f>
        <v>3</v>
      </c>
      <c r="X4" s="162">
        <f>H8</f>
        <v>1.5</v>
      </c>
      <c r="Y4" s="163" t="s">
        <v>15</v>
      </c>
      <c r="Z4" s="162">
        <f>F8</f>
        <v>6.5</v>
      </c>
      <c r="AA4" s="215">
        <f>F24</f>
        <v>2.5</v>
      </c>
      <c r="AB4" s="216" t="s">
        <v>15</v>
      </c>
      <c r="AC4" s="215">
        <f>H24</f>
        <v>5.5</v>
      </c>
      <c r="AD4" s="563"/>
      <c r="AE4" s="563"/>
      <c r="AF4" s="563"/>
      <c r="AG4" s="570"/>
      <c r="AH4" s="570"/>
      <c r="AI4" s="570"/>
      <c r="AJ4" s="24">
        <f>SUM(L4,O4,U4,X4,AA4,AD4,AG4)</f>
        <v>17</v>
      </c>
    </row>
    <row r="5" spans="1:36" ht="12.75">
      <c r="A5" s="119"/>
      <c r="B5" s="119"/>
      <c r="C5" s="119"/>
      <c r="D5" s="119"/>
      <c r="E5" s="119"/>
      <c r="F5" s="119"/>
      <c r="G5" s="119"/>
      <c r="H5" s="119"/>
      <c r="J5" s="1">
        <v>4</v>
      </c>
      <c r="K5" s="1" t="str">
        <f>Csapatok!B5</f>
        <v>Fehérvár SE II.</v>
      </c>
      <c r="L5" s="197">
        <f>H17</f>
        <v>3</v>
      </c>
      <c r="M5" s="198" t="s">
        <v>15</v>
      </c>
      <c r="N5" s="197">
        <f>F17</f>
        <v>5</v>
      </c>
      <c r="O5" s="203">
        <f>F23</f>
        <v>0.5</v>
      </c>
      <c r="P5" s="204" t="s">
        <v>15</v>
      </c>
      <c r="Q5" s="203">
        <f>H23</f>
        <v>7.5</v>
      </c>
      <c r="R5" s="156">
        <f>H4</f>
        <v>3</v>
      </c>
      <c r="S5" s="157" t="s">
        <v>15</v>
      </c>
      <c r="T5" s="156">
        <f>F4</f>
        <v>5</v>
      </c>
      <c r="U5" s="565"/>
      <c r="V5" s="565"/>
      <c r="W5" s="565"/>
      <c r="X5" s="189">
        <f>F14</f>
        <v>3.5</v>
      </c>
      <c r="Y5" s="190" t="s">
        <v>15</v>
      </c>
      <c r="Z5" s="189">
        <f>H14</f>
        <v>4.5</v>
      </c>
      <c r="AA5" s="461">
        <f>H9</f>
        <v>4.5</v>
      </c>
      <c r="AB5" s="462" t="s">
        <v>15</v>
      </c>
      <c r="AC5" s="461">
        <f>F9</f>
        <v>3.5</v>
      </c>
      <c r="AD5" s="563"/>
      <c r="AE5" s="563"/>
      <c r="AF5" s="563"/>
      <c r="AG5" s="570"/>
      <c r="AH5" s="570"/>
      <c r="AI5" s="570"/>
      <c r="AJ5" s="24">
        <f>SUM(L5,O5,U5,R5,X5,AA5,AD5,AG5)</f>
        <v>14.5</v>
      </c>
    </row>
    <row r="6" spans="1:36" ht="12.75">
      <c r="A6" s="96" t="str">
        <f>Csapatok!C31</f>
        <v>II. Forduló</v>
      </c>
      <c r="B6" s="97">
        <f>Csapatok!B31</f>
        <v>43771</v>
      </c>
      <c r="C6" s="27"/>
      <c r="D6" s="28"/>
      <c r="E6" s="14"/>
      <c r="F6" s="87"/>
      <c r="G6" s="74"/>
      <c r="H6" s="73"/>
      <c r="J6" s="1">
        <v>5</v>
      </c>
      <c r="K6" s="1" t="str">
        <f>Csapatok!B6</f>
        <v>Móri SE</v>
      </c>
      <c r="L6" s="205">
        <f>F22</f>
        <v>3.5</v>
      </c>
      <c r="M6" s="206" t="s">
        <v>15</v>
      </c>
      <c r="N6" s="205">
        <f>H22</f>
        <v>4.5</v>
      </c>
      <c r="O6" s="156">
        <f>H3</f>
        <v>2.5</v>
      </c>
      <c r="P6" s="157" t="s">
        <v>15</v>
      </c>
      <c r="Q6" s="156">
        <f>F3</f>
        <v>5.5</v>
      </c>
      <c r="R6" s="160">
        <f>F8</f>
        <v>6.5</v>
      </c>
      <c r="S6" s="161" t="s">
        <v>15</v>
      </c>
      <c r="T6" s="160">
        <f>H8</f>
        <v>1.5</v>
      </c>
      <c r="U6" s="185">
        <f>H14</f>
        <v>4.5</v>
      </c>
      <c r="V6" s="186" t="s">
        <v>15</v>
      </c>
      <c r="W6" s="185">
        <f>F14</f>
        <v>3.5</v>
      </c>
      <c r="X6" s="565"/>
      <c r="Y6" s="565"/>
      <c r="Z6" s="565"/>
      <c r="AA6" s="201">
        <f>H19</f>
        <v>3</v>
      </c>
      <c r="AB6" s="202" t="s">
        <v>15</v>
      </c>
      <c r="AC6" s="201">
        <f>F19</f>
        <v>5</v>
      </c>
      <c r="AD6" s="563"/>
      <c r="AE6" s="563"/>
      <c r="AF6" s="563"/>
      <c r="AG6" s="570"/>
      <c r="AH6" s="570"/>
      <c r="AI6" s="570"/>
      <c r="AJ6" s="24">
        <f>SUM(L6,R6,U6,O6,AA6,AD6,AG6)</f>
        <v>20</v>
      </c>
    </row>
    <row r="7" spans="1:36" ht="12.75">
      <c r="A7" s="184"/>
      <c r="B7" s="459" t="str">
        <f>Csapatok!B2</f>
        <v>MartonVál SC</v>
      </c>
      <c r="C7" s="220" t="s">
        <v>14</v>
      </c>
      <c r="D7" s="460" t="str">
        <f>Csapatok!B3</f>
        <v>Rácalmás SE</v>
      </c>
      <c r="E7" s="31"/>
      <c r="F7" s="129">
        <v>2</v>
      </c>
      <c r="G7" s="72" t="s">
        <v>15</v>
      </c>
      <c r="H7" s="181">
        <f>8-F7</f>
        <v>6</v>
      </c>
      <c r="J7" s="1">
        <v>6</v>
      </c>
      <c r="K7" s="1" t="str">
        <f>Csapatok!B7</f>
        <v>Bástya DUSE I.</v>
      </c>
      <c r="L7" s="158">
        <f>H2</f>
        <v>8</v>
      </c>
      <c r="M7" s="159" t="s">
        <v>15</v>
      </c>
      <c r="N7" s="158">
        <f>F2</f>
        <v>0</v>
      </c>
      <c r="O7" s="187">
        <f>H13</f>
        <v>4.5</v>
      </c>
      <c r="P7" s="188" t="s">
        <v>15</v>
      </c>
      <c r="Q7" s="187">
        <f>F13</f>
        <v>3.5</v>
      </c>
      <c r="R7" s="213">
        <f>H24</f>
        <v>5.5</v>
      </c>
      <c r="S7" s="214" t="s">
        <v>15</v>
      </c>
      <c r="T7" s="213">
        <f>F24</f>
        <v>2.5</v>
      </c>
      <c r="U7" s="463">
        <f>F9</f>
        <v>3.5</v>
      </c>
      <c r="V7" s="464" t="s">
        <v>15</v>
      </c>
      <c r="W7" s="463">
        <f>H9</f>
        <v>4.5</v>
      </c>
      <c r="X7" s="199">
        <f>F19</f>
        <v>5</v>
      </c>
      <c r="Y7" s="200" t="s">
        <v>15</v>
      </c>
      <c r="Z7" s="199">
        <f>H19</f>
        <v>3</v>
      </c>
      <c r="AA7" s="565"/>
      <c r="AB7" s="565"/>
      <c r="AC7" s="565"/>
      <c r="AD7" s="563"/>
      <c r="AE7" s="563"/>
      <c r="AF7" s="563"/>
      <c r="AG7" s="570"/>
      <c r="AH7" s="570"/>
      <c r="AI7" s="570"/>
      <c r="AJ7" s="24">
        <f>SUM(L7,R7,U7,X7,O7,AD7,AG7)</f>
        <v>26.5</v>
      </c>
    </row>
    <row r="8" spans="1:36" ht="12.75">
      <c r="A8" s="74" t="s">
        <v>22</v>
      </c>
      <c r="B8" s="460" t="str">
        <f>Csapatok!B6</f>
        <v>Móri SE</v>
      </c>
      <c r="C8" s="220" t="s">
        <v>14</v>
      </c>
      <c r="D8" s="459" t="str">
        <f>Csapatok!B4</f>
        <v>Bodajki SE I.</v>
      </c>
      <c r="E8" s="154"/>
      <c r="F8" s="183">
        <v>6.5</v>
      </c>
      <c r="G8" s="72" t="s">
        <v>15</v>
      </c>
      <c r="H8" s="130">
        <f>8-F8</f>
        <v>1.5</v>
      </c>
      <c r="L8" s="1"/>
      <c r="AD8" s="563"/>
      <c r="AE8" s="563"/>
      <c r="AF8" s="563"/>
      <c r="AG8" s="570"/>
      <c r="AH8" s="570"/>
      <c r="AI8" s="570"/>
      <c r="AJ8" s="24"/>
    </row>
    <row r="9" spans="1:36" ht="12.75">
      <c r="A9" s="14"/>
      <c r="B9" s="459" t="str">
        <f>Csapatok!B7</f>
        <v>Bástya DUSE I.</v>
      </c>
      <c r="C9" s="220" t="s">
        <v>14</v>
      </c>
      <c r="D9" s="460" t="str">
        <f>Csapatok!B5</f>
        <v>Fehérvár SE II.</v>
      </c>
      <c r="E9" s="125"/>
      <c r="F9" s="129">
        <v>3.5</v>
      </c>
      <c r="G9" s="72" t="s">
        <v>15</v>
      </c>
      <c r="H9" s="181">
        <f>8-F9</f>
        <v>4.5</v>
      </c>
      <c r="L9" s="1"/>
      <c r="AD9" s="563"/>
      <c r="AE9" s="563"/>
      <c r="AF9" s="563"/>
      <c r="AG9" s="570"/>
      <c r="AH9" s="570"/>
      <c r="AI9" s="570"/>
      <c r="AJ9" s="24"/>
    </row>
    <row r="10" spans="1:35" ht="12.75">
      <c r="A10" s="14"/>
      <c r="B10" s="14"/>
      <c r="C10" s="14"/>
      <c r="D10" s="14"/>
      <c r="E10" s="14"/>
      <c r="F10" s="14"/>
      <c r="G10" s="14"/>
      <c r="H10" s="14"/>
      <c r="L10" s="26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7" ht="12.75">
      <c r="A11" s="101" t="str">
        <f>Csapatok!C32</f>
        <v>III. Forduló</v>
      </c>
      <c r="B11" s="102">
        <f>Csapatok!B32</f>
        <v>43904</v>
      </c>
      <c r="C11" s="33"/>
      <c r="D11" s="34"/>
      <c r="E11" s="15"/>
      <c r="F11" s="88"/>
      <c r="G11" s="76"/>
      <c r="H11" s="75"/>
      <c r="J11" s="67"/>
      <c r="K11" s="67" t="str">
        <f>A1</f>
        <v>I. Forduló</v>
      </c>
      <c r="L11" s="69" t="s">
        <v>16</v>
      </c>
      <c r="M11" s="571" t="s">
        <v>17</v>
      </c>
      <c r="N11" s="571"/>
      <c r="O11" s="571" t="s">
        <v>18</v>
      </c>
      <c r="P11" s="571"/>
      <c r="Q11" s="69" t="s">
        <v>19</v>
      </c>
      <c r="R11" s="69" t="s">
        <v>20</v>
      </c>
      <c r="T11" s="32"/>
      <c r="U11" s="32"/>
      <c r="W11" s="110"/>
      <c r="X11" s="564" t="str">
        <f>A21</f>
        <v>V. Forduló</v>
      </c>
      <c r="Y11" s="564"/>
      <c r="Z11" s="564"/>
      <c r="AA11" s="564"/>
      <c r="AB11" s="564"/>
      <c r="AC11" s="81" t="s">
        <v>16</v>
      </c>
      <c r="AD11" s="81" t="s">
        <v>17</v>
      </c>
      <c r="AE11" s="572" t="s">
        <v>18</v>
      </c>
      <c r="AF11" s="572"/>
      <c r="AG11" s="81" t="s">
        <v>19</v>
      </c>
      <c r="AH11" s="572" t="s">
        <v>20</v>
      </c>
      <c r="AI11" s="572"/>
      <c r="AK11" s="47"/>
    </row>
    <row r="12" spans="1:38" ht="12.75">
      <c r="A12" s="15"/>
      <c r="B12" s="458" t="str">
        <f>Csapatok!B4</f>
        <v>Bodajki SE I.</v>
      </c>
      <c r="C12" s="222" t="s">
        <v>14</v>
      </c>
      <c r="D12" s="457" t="str">
        <f>Csapatok!B2</f>
        <v>MartonVál SC</v>
      </c>
      <c r="E12" s="176"/>
      <c r="F12" s="132">
        <v>5.5</v>
      </c>
      <c r="G12" s="39" t="s">
        <v>15</v>
      </c>
      <c r="H12" s="435">
        <f>8-F12</f>
        <v>2.5</v>
      </c>
      <c r="J12" s="67">
        <v>1</v>
      </c>
      <c r="K12" s="153" t="str">
        <f>Csapatok!B7</f>
        <v>Bástya DUSE I.</v>
      </c>
      <c r="L12" s="69">
        <v>1</v>
      </c>
      <c r="M12" s="559">
        <v>1</v>
      </c>
      <c r="N12" s="559"/>
      <c r="O12" s="562">
        <v>0</v>
      </c>
      <c r="P12" s="562"/>
      <c r="Q12" s="71">
        <v>0</v>
      </c>
      <c r="R12" s="70">
        <v>8</v>
      </c>
      <c r="T12" s="573">
        <f aca="true" t="shared" si="0" ref="T12:T17">R12/8</f>
        <v>1</v>
      </c>
      <c r="U12" s="573"/>
      <c r="W12" s="110">
        <v>1</v>
      </c>
      <c r="X12" s="564" t="str">
        <f>Csapatok!B3</f>
        <v>Rácalmás SE</v>
      </c>
      <c r="Y12" s="564"/>
      <c r="Z12" s="564"/>
      <c r="AA12" s="564"/>
      <c r="AB12" s="564"/>
      <c r="AC12" s="81">
        <v>5</v>
      </c>
      <c r="AD12" s="111">
        <v>4</v>
      </c>
      <c r="AE12" s="568">
        <v>0</v>
      </c>
      <c r="AF12" s="568"/>
      <c r="AG12" s="112">
        <v>1</v>
      </c>
      <c r="AH12" s="574">
        <v>28</v>
      </c>
      <c r="AI12" s="574"/>
      <c r="AJ12" s="47"/>
      <c r="AK12" s="47"/>
      <c r="AL12" s="174">
        <f aca="true" t="shared" si="1" ref="AL12:AL17">AH12/40</f>
        <v>0.7</v>
      </c>
    </row>
    <row r="13" spans="1:38" ht="12.75">
      <c r="A13" s="15"/>
      <c r="B13" s="457" t="str">
        <f>Csapatok!B3</f>
        <v>Rácalmás SE</v>
      </c>
      <c r="C13" s="222" t="s">
        <v>14</v>
      </c>
      <c r="D13" s="458" t="str">
        <f>Csapatok!B7</f>
        <v>Bástya DUSE I.</v>
      </c>
      <c r="E13" s="176"/>
      <c r="F13" s="193">
        <v>3.5</v>
      </c>
      <c r="G13" s="39" t="s">
        <v>15</v>
      </c>
      <c r="H13" s="131">
        <f>8-F13</f>
        <v>4.5</v>
      </c>
      <c r="J13" s="67">
        <v>2</v>
      </c>
      <c r="K13" s="153" t="str">
        <f>Csapatok!B3</f>
        <v>Rácalmás SE</v>
      </c>
      <c r="L13" s="69">
        <v>1</v>
      </c>
      <c r="M13" s="559">
        <v>1</v>
      </c>
      <c r="N13" s="559"/>
      <c r="O13" s="562">
        <v>0</v>
      </c>
      <c r="P13" s="562"/>
      <c r="Q13" s="71">
        <v>0</v>
      </c>
      <c r="R13" s="70">
        <v>5.5</v>
      </c>
      <c r="T13" s="557">
        <f t="shared" si="0"/>
        <v>0.6875</v>
      </c>
      <c r="U13" s="557"/>
      <c r="W13" s="110">
        <v>2</v>
      </c>
      <c r="X13" s="564" t="str">
        <f>Csapatok!B7</f>
        <v>Bástya DUSE I.</v>
      </c>
      <c r="Y13" s="564"/>
      <c r="Z13" s="564"/>
      <c r="AA13" s="564"/>
      <c r="AB13" s="564"/>
      <c r="AC13" s="81">
        <v>5</v>
      </c>
      <c r="AD13" s="111">
        <v>4</v>
      </c>
      <c r="AE13" s="568">
        <v>0</v>
      </c>
      <c r="AF13" s="568"/>
      <c r="AG13" s="112">
        <v>1</v>
      </c>
      <c r="AH13" s="574">
        <v>26.5</v>
      </c>
      <c r="AI13" s="574"/>
      <c r="AJ13" s="47"/>
      <c r="AK13" s="47"/>
      <c r="AL13" s="174">
        <f t="shared" si="1"/>
        <v>0.6625</v>
      </c>
    </row>
    <row r="14" spans="1:38" ht="12.75">
      <c r="A14" s="76" t="s">
        <v>22</v>
      </c>
      <c r="B14" s="457" t="str">
        <f>Csapatok!B5</f>
        <v>Fehérvár SE II.</v>
      </c>
      <c r="C14" s="222" t="s">
        <v>14</v>
      </c>
      <c r="D14" s="458" t="str">
        <f>Csapatok!B6</f>
        <v>Móri SE</v>
      </c>
      <c r="E14" s="176"/>
      <c r="F14" s="193">
        <v>3.5</v>
      </c>
      <c r="G14" s="39" t="s">
        <v>15</v>
      </c>
      <c r="H14" s="131">
        <f>8-F14</f>
        <v>4.5</v>
      </c>
      <c r="J14" s="67">
        <v>3</v>
      </c>
      <c r="K14" s="153" t="str">
        <f>Csapatok!B4</f>
        <v>Bodajki SE I.</v>
      </c>
      <c r="L14" s="69">
        <v>1</v>
      </c>
      <c r="M14" s="559">
        <v>0</v>
      </c>
      <c r="N14" s="559"/>
      <c r="O14" s="562">
        <v>0</v>
      </c>
      <c r="P14" s="562"/>
      <c r="Q14" s="71">
        <v>0</v>
      </c>
      <c r="R14" s="70">
        <v>5</v>
      </c>
      <c r="T14" s="557">
        <f t="shared" si="0"/>
        <v>0.625</v>
      </c>
      <c r="U14" s="557"/>
      <c r="W14" s="110">
        <v>3</v>
      </c>
      <c r="X14" s="564" t="str">
        <f>Csapatok!B6</f>
        <v>Móri SE</v>
      </c>
      <c r="Y14" s="564"/>
      <c r="Z14" s="564"/>
      <c r="AA14" s="564"/>
      <c r="AB14" s="564"/>
      <c r="AC14" s="81">
        <v>5</v>
      </c>
      <c r="AD14" s="111">
        <v>2</v>
      </c>
      <c r="AE14" s="568">
        <v>0</v>
      </c>
      <c r="AF14" s="568"/>
      <c r="AG14" s="112">
        <v>3</v>
      </c>
      <c r="AH14" s="574">
        <v>20</v>
      </c>
      <c r="AI14" s="574"/>
      <c r="AJ14" s="47"/>
      <c r="AK14" s="47"/>
      <c r="AL14" s="174">
        <f t="shared" si="1"/>
        <v>0.5</v>
      </c>
    </row>
    <row r="15" spans="1:38" ht="12.75">
      <c r="A15" s="164"/>
      <c r="B15" s="164"/>
      <c r="C15" s="164"/>
      <c r="D15" s="164"/>
      <c r="E15" s="164"/>
      <c r="F15" s="164"/>
      <c r="G15" s="164"/>
      <c r="H15" s="164"/>
      <c r="J15" s="67">
        <v>4</v>
      </c>
      <c r="K15" s="153" t="str">
        <f>Csapatok!B5</f>
        <v>Fehérvár SE II.</v>
      </c>
      <c r="L15" s="69">
        <v>1</v>
      </c>
      <c r="M15" s="559">
        <v>0</v>
      </c>
      <c r="N15" s="559"/>
      <c r="O15" s="562">
        <v>0</v>
      </c>
      <c r="P15" s="562"/>
      <c r="Q15" s="71">
        <v>1</v>
      </c>
      <c r="R15" s="70">
        <v>3</v>
      </c>
      <c r="T15" s="557">
        <f t="shared" si="0"/>
        <v>0.375</v>
      </c>
      <c r="U15" s="557"/>
      <c r="W15" s="110">
        <v>4</v>
      </c>
      <c r="X15" s="564" t="str">
        <f>Csapatok!B4</f>
        <v>Bodajki SE I.</v>
      </c>
      <c r="Y15" s="564"/>
      <c r="Z15" s="564"/>
      <c r="AA15" s="564"/>
      <c r="AB15" s="564"/>
      <c r="AC15" s="81">
        <v>5</v>
      </c>
      <c r="AD15" s="111">
        <v>2</v>
      </c>
      <c r="AE15" s="568">
        <v>0</v>
      </c>
      <c r="AF15" s="568"/>
      <c r="AG15" s="112">
        <v>3</v>
      </c>
      <c r="AH15" s="574">
        <v>17</v>
      </c>
      <c r="AI15" s="574"/>
      <c r="AJ15" s="124"/>
      <c r="AK15" s="47"/>
      <c r="AL15" s="174">
        <f t="shared" si="1"/>
        <v>0.425</v>
      </c>
    </row>
    <row r="16" spans="1:38" ht="12.75">
      <c r="A16" s="105" t="str">
        <f>Csapatok!C33</f>
        <v>IV. Forduló</v>
      </c>
      <c r="B16" s="106">
        <f>Csapatok!B33</f>
        <v>44079</v>
      </c>
      <c r="C16" s="41"/>
      <c r="D16" s="42"/>
      <c r="E16" s="16"/>
      <c r="F16" s="89"/>
      <c r="G16" s="89"/>
      <c r="H16" s="89"/>
      <c r="J16" s="67">
        <v>5</v>
      </c>
      <c r="K16" s="153" t="str">
        <f>Csapatok!B6</f>
        <v>Móri SE</v>
      </c>
      <c r="L16" s="69">
        <v>1</v>
      </c>
      <c r="M16" s="559">
        <v>0</v>
      </c>
      <c r="N16" s="559"/>
      <c r="O16" s="562">
        <v>0</v>
      </c>
      <c r="P16" s="562"/>
      <c r="Q16" s="71">
        <v>1</v>
      </c>
      <c r="R16" s="70">
        <v>2.5</v>
      </c>
      <c r="T16" s="557">
        <f t="shared" si="0"/>
        <v>0.3125</v>
      </c>
      <c r="U16" s="557"/>
      <c r="W16" s="110">
        <v>5</v>
      </c>
      <c r="X16" s="564" t="str">
        <f>Csapatok!B11</f>
        <v>Fehérvár SE III.</v>
      </c>
      <c r="Y16" s="564"/>
      <c r="Z16" s="564"/>
      <c r="AA16" s="564"/>
      <c r="AB16" s="564"/>
      <c r="AC16" s="81">
        <v>5</v>
      </c>
      <c r="AD16" s="111">
        <v>1</v>
      </c>
      <c r="AE16" s="568">
        <v>0</v>
      </c>
      <c r="AF16" s="568"/>
      <c r="AG16" s="112">
        <v>4</v>
      </c>
      <c r="AH16" s="574">
        <v>14.5</v>
      </c>
      <c r="AI16" s="574"/>
      <c r="AJ16" s="47"/>
      <c r="AK16" s="47"/>
      <c r="AL16" s="174">
        <f t="shared" si="1"/>
        <v>0.3625</v>
      </c>
    </row>
    <row r="17" spans="1:38" ht="12.75">
      <c r="A17" s="16"/>
      <c r="B17" s="536" t="str">
        <f>Csapatok!B2</f>
        <v>MartonVál SC</v>
      </c>
      <c r="C17" s="224" t="s">
        <v>14</v>
      </c>
      <c r="D17" s="535" t="str">
        <f>Csapatok!B5</f>
        <v>Fehérvár SE II.</v>
      </c>
      <c r="E17" s="177"/>
      <c r="F17" s="194">
        <v>5</v>
      </c>
      <c r="G17" s="46" t="s">
        <v>15</v>
      </c>
      <c r="H17" s="133">
        <f>8-F17</f>
        <v>3</v>
      </c>
      <c r="J17" s="67">
        <v>6</v>
      </c>
      <c r="K17" s="153" t="str">
        <f>Csapatok!B2</f>
        <v>MartonVál SC</v>
      </c>
      <c r="L17" s="69">
        <v>1</v>
      </c>
      <c r="M17" s="559">
        <v>0</v>
      </c>
      <c r="N17" s="559"/>
      <c r="O17" s="562">
        <v>0</v>
      </c>
      <c r="P17" s="562"/>
      <c r="Q17" s="71">
        <v>1</v>
      </c>
      <c r="R17" s="70">
        <v>0</v>
      </c>
      <c r="T17" s="557">
        <f t="shared" si="0"/>
        <v>0</v>
      </c>
      <c r="U17" s="557"/>
      <c r="W17" s="110">
        <v>6</v>
      </c>
      <c r="X17" s="564" t="str">
        <f>Csapatok!B2</f>
        <v>MartonVál SC</v>
      </c>
      <c r="Y17" s="564"/>
      <c r="Z17" s="564"/>
      <c r="AA17" s="564"/>
      <c r="AB17" s="564"/>
      <c r="AC17" s="81">
        <v>5</v>
      </c>
      <c r="AD17" s="111">
        <v>2</v>
      </c>
      <c r="AE17" s="568">
        <v>0</v>
      </c>
      <c r="AF17" s="568"/>
      <c r="AG17" s="112">
        <v>3</v>
      </c>
      <c r="AH17" s="574">
        <v>14</v>
      </c>
      <c r="AI17" s="574"/>
      <c r="AJ17" s="47"/>
      <c r="AK17" s="47"/>
      <c r="AL17" s="174">
        <f t="shared" si="1"/>
        <v>0.35</v>
      </c>
    </row>
    <row r="18" spans="1:37" ht="12.75">
      <c r="A18" s="78" t="s">
        <v>22</v>
      </c>
      <c r="B18" s="536" t="str">
        <f>Csapatok!B3</f>
        <v>Rácalmás SE</v>
      </c>
      <c r="C18" s="224" t="s">
        <v>14</v>
      </c>
      <c r="D18" s="535" t="str">
        <f>Csapatok!B4</f>
        <v>Bodajki SE I.</v>
      </c>
      <c r="E18" s="177"/>
      <c r="F18" s="194">
        <v>5.5</v>
      </c>
      <c r="G18" s="46" t="s">
        <v>15</v>
      </c>
      <c r="H18" s="133">
        <f>8-F18</f>
        <v>2.5</v>
      </c>
      <c r="J18" s="67"/>
      <c r="K18" s="67"/>
      <c r="L18" s="69"/>
      <c r="M18" s="559"/>
      <c r="N18" s="559"/>
      <c r="O18" s="562"/>
      <c r="P18" s="562"/>
      <c r="Q18" s="71"/>
      <c r="R18" s="70"/>
      <c r="T18" s="47"/>
      <c r="U18" s="35"/>
      <c r="W18" s="110"/>
      <c r="X18" s="564"/>
      <c r="Y18" s="564"/>
      <c r="Z18" s="564"/>
      <c r="AA18" s="564"/>
      <c r="AB18" s="564"/>
      <c r="AC18" s="81"/>
      <c r="AD18" s="111"/>
      <c r="AE18" s="568"/>
      <c r="AF18" s="568"/>
      <c r="AG18" s="112"/>
      <c r="AH18" s="574"/>
      <c r="AI18" s="574"/>
      <c r="AJ18" s="47"/>
      <c r="AK18" s="47"/>
    </row>
    <row r="19" spans="1:37" ht="12.75">
      <c r="A19" s="16"/>
      <c r="B19" s="536" t="str">
        <f>Csapatok!B7</f>
        <v>Bástya DUSE I.</v>
      </c>
      <c r="C19" s="224" t="s">
        <v>14</v>
      </c>
      <c r="D19" s="535" t="str">
        <f>Csapatok!B6</f>
        <v>Móri SE</v>
      </c>
      <c r="E19" s="177"/>
      <c r="F19" s="194">
        <v>5</v>
      </c>
      <c r="G19" s="46" t="s">
        <v>15</v>
      </c>
      <c r="H19" s="133">
        <f>8-F19</f>
        <v>3</v>
      </c>
      <c r="J19" s="67"/>
      <c r="K19" s="155"/>
      <c r="L19" s="69"/>
      <c r="M19" s="559"/>
      <c r="N19" s="559"/>
      <c r="O19" s="562"/>
      <c r="P19" s="562"/>
      <c r="Q19" s="71"/>
      <c r="R19" s="70"/>
      <c r="W19" s="110"/>
      <c r="X19" s="564"/>
      <c r="Y19" s="564"/>
      <c r="Z19" s="564"/>
      <c r="AA19" s="564"/>
      <c r="AB19" s="564"/>
      <c r="AC19" s="81"/>
      <c r="AD19" s="111"/>
      <c r="AE19" s="568"/>
      <c r="AF19" s="568"/>
      <c r="AG19" s="112"/>
      <c r="AH19" s="574"/>
      <c r="AI19" s="574"/>
      <c r="AJ19" s="47"/>
      <c r="AK19" s="47"/>
    </row>
    <row r="20" spans="1:37" ht="12.75">
      <c r="A20" s="165"/>
      <c r="B20" s="165"/>
      <c r="C20" s="165"/>
      <c r="D20" s="165"/>
      <c r="E20" s="165"/>
      <c r="F20" s="165"/>
      <c r="G20" s="165"/>
      <c r="H20" s="165"/>
      <c r="J20" s="14"/>
      <c r="K20" s="96" t="str">
        <f>A6</f>
        <v>II. Forduló</v>
      </c>
      <c r="L20" s="74" t="s">
        <v>16</v>
      </c>
      <c r="M20" s="96">
        <f>C6</f>
        <v>0</v>
      </c>
      <c r="N20" s="96" t="s">
        <v>21</v>
      </c>
      <c r="O20" s="577" t="s">
        <v>18</v>
      </c>
      <c r="P20" s="577"/>
      <c r="Q20" s="74" t="s">
        <v>19</v>
      </c>
      <c r="R20" s="74" t="s">
        <v>20</v>
      </c>
      <c r="U20" s="35"/>
      <c r="W20" s="113"/>
      <c r="X20" s="569"/>
      <c r="Y20" s="569"/>
      <c r="Z20" s="569"/>
      <c r="AA20" s="569"/>
      <c r="AB20" s="569"/>
      <c r="AC20" s="84"/>
      <c r="AD20" s="84"/>
      <c r="AE20" s="588"/>
      <c r="AF20" s="588"/>
      <c r="AG20" s="84"/>
      <c r="AH20" s="588"/>
      <c r="AI20" s="588"/>
      <c r="AJ20" s="47"/>
      <c r="AK20" s="47"/>
    </row>
    <row r="21" spans="1:37" ht="12.75">
      <c r="A21" s="110" t="str">
        <f>Csapatok!C34</f>
        <v>V. Forduló</v>
      </c>
      <c r="B21" s="117">
        <f>Csapatok!B34</f>
        <v>44093</v>
      </c>
      <c r="C21" s="48"/>
      <c r="D21" s="49"/>
      <c r="E21" s="17"/>
      <c r="F21" s="90"/>
      <c r="G21" s="81"/>
      <c r="H21" s="80"/>
      <c r="J21" s="96">
        <v>1</v>
      </c>
      <c r="K21" s="98" t="str">
        <f>Csapatok!B3</f>
        <v>Rácalmás SE</v>
      </c>
      <c r="L21" s="74">
        <v>2</v>
      </c>
      <c r="M21" s="558">
        <v>2</v>
      </c>
      <c r="N21" s="558"/>
      <c r="O21" s="560">
        <v>0</v>
      </c>
      <c r="P21" s="560"/>
      <c r="Q21" s="99">
        <v>0</v>
      </c>
      <c r="R21" s="100">
        <v>11.5</v>
      </c>
      <c r="S21" s="123"/>
      <c r="T21" s="557">
        <f aca="true" t="shared" si="2" ref="T21:T26">R21/16</f>
        <v>0.71875</v>
      </c>
      <c r="U21" s="557"/>
      <c r="W21" s="113"/>
      <c r="X21" s="569"/>
      <c r="Y21" s="569"/>
      <c r="Z21" s="569"/>
      <c r="AA21" s="569"/>
      <c r="AB21" s="569"/>
      <c r="AC21" s="84"/>
      <c r="AD21" s="114"/>
      <c r="AE21" s="575"/>
      <c r="AF21" s="575"/>
      <c r="AG21" s="115"/>
      <c r="AH21" s="576"/>
      <c r="AI21" s="576"/>
      <c r="AJ21" s="47"/>
      <c r="AK21" s="47"/>
    </row>
    <row r="22" spans="1:37" ht="12.75">
      <c r="A22" s="17"/>
      <c r="B22" s="548" t="str">
        <f>Csapatok!B6</f>
        <v>Móri SE</v>
      </c>
      <c r="C22" s="226" t="s">
        <v>14</v>
      </c>
      <c r="D22" s="549" t="str">
        <f>Csapatok!B2</f>
        <v>MartonVál SC</v>
      </c>
      <c r="E22" s="178"/>
      <c r="F22" s="134">
        <v>3.5</v>
      </c>
      <c r="G22" s="53" t="s">
        <v>15</v>
      </c>
      <c r="H22" s="140">
        <f>8-F22</f>
        <v>4.5</v>
      </c>
      <c r="J22" s="96">
        <v>2</v>
      </c>
      <c r="K22" s="98" t="str">
        <f>Csapatok!B7</f>
        <v>Bástya DUSE I.</v>
      </c>
      <c r="L22" s="74">
        <v>2</v>
      </c>
      <c r="M22" s="558">
        <v>1</v>
      </c>
      <c r="N22" s="558"/>
      <c r="O22" s="561">
        <v>0</v>
      </c>
      <c r="P22" s="561"/>
      <c r="Q22" s="99">
        <v>1</v>
      </c>
      <c r="R22" s="100">
        <v>11.5</v>
      </c>
      <c r="S22" s="123"/>
      <c r="T22" s="557">
        <f t="shared" si="2"/>
        <v>0.71875</v>
      </c>
      <c r="U22" s="557"/>
      <c r="W22" s="113"/>
      <c r="X22" s="569"/>
      <c r="Y22" s="569"/>
      <c r="Z22" s="569"/>
      <c r="AA22" s="569"/>
      <c r="AB22" s="569"/>
      <c r="AC22" s="84"/>
      <c r="AD22" s="114"/>
      <c r="AE22" s="575"/>
      <c r="AF22" s="575"/>
      <c r="AG22" s="115"/>
      <c r="AH22" s="576"/>
      <c r="AI22" s="576"/>
      <c r="AJ22" s="47"/>
      <c r="AK22" s="47"/>
    </row>
    <row r="23" spans="1:37" ht="12.75">
      <c r="A23" s="81" t="s">
        <v>22</v>
      </c>
      <c r="B23" s="548" t="str">
        <f>Csapatok!B5</f>
        <v>Fehérvár SE II.</v>
      </c>
      <c r="C23" s="226" t="s">
        <v>14</v>
      </c>
      <c r="D23" s="549" t="str">
        <f>Csapatok!B3</f>
        <v>Rácalmás SE</v>
      </c>
      <c r="E23" s="178"/>
      <c r="F23" s="134">
        <v>0.5</v>
      </c>
      <c r="G23" s="53" t="s">
        <v>15</v>
      </c>
      <c r="H23" s="140">
        <f>8-F23</f>
        <v>7.5</v>
      </c>
      <c r="J23" s="96">
        <v>3</v>
      </c>
      <c r="K23" s="98" t="str">
        <f>Csapatok!B6</f>
        <v>Móri SE</v>
      </c>
      <c r="L23" s="74">
        <v>2</v>
      </c>
      <c r="M23" s="558">
        <v>1</v>
      </c>
      <c r="N23" s="558"/>
      <c r="O23" s="561">
        <v>0</v>
      </c>
      <c r="P23" s="561"/>
      <c r="Q23" s="99">
        <v>1</v>
      </c>
      <c r="R23" s="100">
        <v>9</v>
      </c>
      <c r="S23" s="123"/>
      <c r="T23" s="557">
        <f t="shared" si="2"/>
        <v>0.5625</v>
      </c>
      <c r="U23" s="557"/>
      <c r="W23" s="113"/>
      <c r="X23" s="569"/>
      <c r="Y23" s="569"/>
      <c r="Z23" s="569"/>
      <c r="AA23" s="569"/>
      <c r="AB23" s="569"/>
      <c r="AC23" s="84"/>
      <c r="AD23" s="114"/>
      <c r="AE23" s="575"/>
      <c r="AF23" s="575"/>
      <c r="AG23" s="115"/>
      <c r="AH23" s="576"/>
      <c r="AI23" s="576"/>
      <c r="AJ23" s="47"/>
      <c r="AK23" s="47"/>
    </row>
    <row r="24" spans="1:37" ht="12.75">
      <c r="A24" s="17"/>
      <c r="B24" s="548" t="str">
        <f>Csapatok!B4</f>
        <v>Bodajki SE I.</v>
      </c>
      <c r="C24" s="226" t="s">
        <v>14</v>
      </c>
      <c r="D24" s="549" t="str">
        <f>Csapatok!B7</f>
        <v>Bástya DUSE I.</v>
      </c>
      <c r="E24" s="178"/>
      <c r="F24" s="134">
        <v>2.5</v>
      </c>
      <c r="G24" s="53" t="s">
        <v>15</v>
      </c>
      <c r="H24" s="140">
        <f>8-F24</f>
        <v>5.5</v>
      </c>
      <c r="J24" s="96">
        <v>4</v>
      </c>
      <c r="K24" s="98" t="str">
        <f>Csapatok!B5</f>
        <v>Fehérvár SE II.</v>
      </c>
      <c r="L24" s="74">
        <v>2</v>
      </c>
      <c r="M24" s="558">
        <v>1</v>
      </c>
      <c r="N24" s="558"/>
      <c r="O24" s="561">
        <v>0</v>
      </c>
      <c r="P24" s="561"/>
      <c r="Q24" s="99">
        <v>1</v>
      </c>
      <c r="R24" s="100">
        <v>7.5</v>
      </c>
      <c r="S24" s="123"/>
      <c r="T24" s="557">
        <f t="shared" si="2"/>
        <v>0.46875</v>
      </c>
      <c r="U24" s="557"/>
      <c r="W24" s="113"/>
      <c r="X24" s="569"/>
      <c r="Y24" s="569"/>
      <c r="Z24" s="569"/>
      <c r="AA24" s="569"/>
      <c r="AB24" s="569"/>
      <c r="AC24" s="84"/>
      <c r="AD24" s="114"/>
      <c r="AE24" s="575"/>
      <c r="AF24" s="575"/>
      <c r="AG24" s="115"/>
      <c r="AH24" s="576"/>
      <c r="AI24" s="576"/>
      <c r="AJ24" s="47"/>
      <c r="AK24" s="47"/>
    </row>
    <row r="25" spans="1:37" ht="12.75">
      <c r="A25" s="17"/>
      <c r="B25" s="17"/>
      <c r="C25" s="17"/>
      <c r="D25" s="17"/>
      <c r="E25" s="17"/>
      <c r="F25" s="17"/>
      <c r="G25" s="17"/>
      <c r="H25" s="17"/>
      <c r="J25" s="96">
        <v>5</v>
      </c>
      <c r="K25" s="98" t="str">
        <f>Csapatok!B4</f>
        <v>Bodajki SE I.</v>
      </c>
      <c r="L25" s="74">
        <v>2</v>
      </c>
      <c r="M25" s="558">
        <v>1</v>
      </c>
      <c r="N25" s="558"/>
      <c r="O25" s="561">
        <v>0</v>
      </c>
      <c r="P25" s="561"/>
      <c r="Q25" s="99">
        <v>1</v>
      </c>
      <c r="R25" s="100">
        <v>6.5</v>
      </c>
      <c r="T25" s="557">
        <f t="shared" si="2"/>
        <v>0.40625</v>
      </c>
      <c r="U25" s="557"/>
      <c r="W25" s="113"/>
      <c r="X25" s="569"/>
      <c r="Y25" s="569"/>
      <c r="Z25" s="569"/>
      <c r="AA25" s="569"/>
      <c r="AB25" s="569"/>
      <c r="AC25" s="84"/>
      <c r="AD25" s="114"/>
      <c r="AE25" s="575"/>
      <c r="AF25" s="575"/>
      <c r="AG25" s="115"/>
      <c r="AH25" s="576"/>
      <c r="AI25" s="576"/>
      <c r="AJ25" s="47"/>
      <c r="AK25" s="47"/>
    </row>
    <row r="26" spans="1:37" ht="12.75">
      <c r="A26" s="113"/>
      <c r="B26" s="118"/>
      <c r="C26" s="54"/>
      <c r="D26" s="55"/>
      <c r="E26" s="18"/>
      <c r="F26" s="91"/>
      <c r="G26" s="84"/>
      <c r="H26" s="83"/>
      <c r="J26" s="96">
        <v>6</v>
      </c>
      <c r="K26" s="98" t="str">
        <f>Csapatok!B2</f>
        <v>MartonVál SC</v>
      </c>
      <c r="L26" s="74">
        <v>2</v>
      </c>
      <c r="M26" s="558">
        <v>0</v>
      </c>
      <c r="N26" s="558"/>
      <c r="O26" s="561">
        <v>0</v>
      </c>
      <c r="P26" s="561"/>
      <c r="Q26" s="99">
        <v>2</v>
      </c>
      <c r="R26" s="100">
        <v>2</v>
      </c>
      <c r="T26" s="557">
        <f t="shared" si="2"/>
        <v>0.125</v>
      </c>
      <c r="U26" s="557"/>
      <c r="W26" s="113"/>
      <c r="X26" s="569"/>
      <c r="Y26" s="569"/>
      <c r="Z26" s="569"/>
      <c r="AA26" s="569"/>
      <c r="AB26" s="569"/>
      <c r="AC26" s="84"/>
      <c r="AD26" s="114"/>
      <c r="AE26" s="575"/>
      <c r="AF26" s="575"/>
      <c r="AG26" s="115"/>
      <c r="AH26" s="576"/>
      <c r="AI26" s="576"/>
      <c r="AJ26" s="47"/>
      <c r="AK26" s="47"/>
    </row>
    <row r="27" spans="1:37" ht="12.75">
      <c r="A27" s="18"/>
      <c r="B27" s="56"/>
      <c r="C27" s="57"/>
      <c r="D27" s="56"/>
      <c r="E27" s="58"/>
      <c r="F27" s="92"/>
      <c r="G27" s="59"/>
      <c r="H27" s="85"/>
      <c r="J27" s="96"/>
      <c r="K27" s="98"/>
      <c r="L27" s="74"/>
      <c r="M27" s="558"/>
      <c r="N27" s="558"/>
      <c r="O27" s="561"/>
      <c r="P27" s="561"/>
      <c r="Q27" s="99"/>
      <c r="R27" s="100"/>
      <c r="U27" s="35"/>
      <c r="W27" s="113"/>
      <c r="X27" s="569"/>
      <c r="Y27" s="569"/>
      <c r="Z27" s="569"/>
      <c r="AA27" s="569"/>
      <c r="AB27" s="569"/>
      <c r="AC27" s="84"/>
      <c r="AD27" s="114"/>
      <c r="AE27" s="575"/>
      <c r="AF27" s="575"/>
      <c r="AG27" s="115"/>
      <c r="AH27" s="576"/>
      <c r="AI27" s="576"/>
      <c r="AJ27" s="47"/>
      <c r="AK27" s="47"/>
    </row>
    <row r="28" spans="1:37" ht="12.75">
      <c r="A28" s="18"/>
      <c r="B28" s="56"/>
      <c r="C28" s="57"/>
      <c r="D28" s="56"/>
      <c r="E28" s="58"/>
      <c r="F28" s="136"/>
      <c r="G28" s="59"/>
      <c r="H28" s="137"/>
      <c r="J28" s="96"/>
      <c r="K28" s="98"/>
      <c r="L28" s="74"/>
      <c r="M28" s="558"/>
      <c r="N28" s="558"/>
      <c r="O28" s="561"/>
      <c r="P28" s="561"/>
      <c r="Q28" s="99"/>
      <c r="R28" s="100"/>
      <c r="W28" s="113"/>
      <c r="X28" s="569"/>
      <c r="Y28" s="569"/>
      <c r="Z28" s="569"/>
      <c r="AA28" s="569"/>
      <c r="AB28" s="569"/>
      <c r="AC28" s="84"/>
      <c r="AD28" s="114"/>
      <c r="AE28" s="575"/>
      <c r="AF28" s="575"/>
      <c r="AG28" s="115"/>
      <c r="AH28" s="576"/>
      <c r="AI28" s="576"/>
      <c r="AJ28" s="47"/>
      <c r="AK28" s="120"/>
    </row>
    <row r="29" spans="1:37" ht="12.75">
      <c r="A29" s="18"/>
      <c r="B29" s="56"/>
      <c r="C29" s="57"/>
      <c r="D29" s="56"/>
      <c r="E29" s="58"/>
      <c r="F29" s="136"/>
      <c r="G29" s="59"/>
      <c r="H29" s="137"/>
      <c r="J29" s="101"/>
      <c r="K29" s="101" t="str">
        <f>A11</f>
        <v>III. Forduló</v>
      </c>
      <c r="L29" s="76" t="s">
        <v>16</v>
      </c>
      <c r="M29" s="580" t="s">
        <v>21</v>
      </c>
      <c r="N29" s="580"/>
      <c r="O29" s="580" t="s">
        <v>18</v>
      </c>
      <c r="P29" s="580"/>
      <c r="Q29" s="76" t="s">
        <v>19</v>
      </c>
      <c r="R29" s="76" t="s">
        <v>20</v>
      </c>
      <c r="W29" s="116"/>
      <c r="X29" s="579"/>
      <c r="Y29" s="579"/>
      <c r="Z29" s="579"/>
      <c r="AA29" s="579"/>
      <c r="AB29" s="579"/>
      <c r="AC29" s="60"/>
      <c r="AD29" s="60"/>
      <c r="AE29" s="578"/>
      <c r="AF29" s="578"/>
      <c r="AG29" s="60"/>
      <c r="AH29" s="578"/>
      <c r="AI29" s="578"/>
      <c r="AJ29" s="47"/>
      <c r="AK29" s="40"/>
    </row>
    <row r="30" spans="1:38" ht="12.75">
      <c r="A30" s="18"/>
      <c r="B30" s="56"/>
      <c r="C30" s="57"/>
      <c r="D30" s="56"/>
      <c r="E30" s="58"/>
      <c r="F30" s="139"/>
      <c r="G30" s="59"/>
      <c r="H30" s="138"/>
      <c r="J30" s="101">
        <v>1</v>
      </c>
      <c r="K30" s="101" t="str">
        <f>Csapatok!B7</f>
        <v>Bástya DUSE I.</v>
      </c>
      <c r="L30" s="76">
        <v>3</v>
      </c>
      <c r="M30" s="582">
        <v>2</v>
      </c>
      <c r="N30" s="582"/>
      <c r="O30" s="583">
        <v>0</v>
      </c>
      <c r="P30" s="583"/>
      <c r="Q30" s="103">
        <v>1</v>
      </c>
      <c r="R30" s="104">
        <v>16</v>
      </c>
      <c r="T30" s="557">
        <f aca="true" t="shared" si="3" ref="T30:T35">R30/24</f>
        <v>0.6666666666666666</v>
      </c>
      <c r="U30" s="557"/>
      <c r="W30" s="116"/>
      <c r="X30" s="579"/>
      <c r="Y30" s="579"/>
      <c r="Z30" s="579"/>
      <c r="AA30" s="579"/>
      <c r="AB30" s="579"/>
      <c r="AC30" s="60"/>
      <c r="AD30" s="61"/>
      <c r="AE30" s="584"/>
      <c r="AF30" s="584"/>
      <c r="AG30" s="62"/>
      <c r="AH30" s="581"/>
      <c r="AI30" s="581"/>
      <c r="AJ30" s="47"/>
      <c r="AK30" s="40"/>
      <c r="AL30" s="126"/>
    </row>
    <row r="31" spans="1:38" ht="12.75">
      <c r="A31" s="589"/>
      <c r="B31" s="589"/>
      <c r="C31" s="589"/>
      <c r="D31" s="589"/>
      <c r="E31" s="589"/>
      <c r="F31" s="589"/>
      <c r="G31" s="589"/>
      <c r="H31" s="589"/>
      <c r="J31" s="101">
        <v>2</v>
      </c>
      <c r="K31" s="101" t="str">
        <f>Csapatok!B3</f>
        <v>Rácalmás SE</v>
      </c>
      <c r="L31" s="76">
        <v>3</v>
      </c>
      <c r="M31" s="582">
        <v>2</v>
      </c>
      <c r="N31" s="582"/>
      <c r="O31" s="583">
        <v>0</v>
      </c>
      <c r="P31" s="583"/>
      <c r="Q31" s="103">
        <v>1</v>
      </c>
      <c r="R31" s="104">
        <v>15</v>
      </c>
      <c r="T31" s="557">
        <f t="shared" si="3"/>
        <v>0.625</v>
      </c>
      <c r="U31" s="557"/>
      <c r="W31" s="116"/>
      <c r="X31" s="579"/>
      <c r="Y31" s="579"/>
      <c r="Z31" s="579"/>
      <c r="AA31" s="579"/>
      <c r="AB31" s="579"/>
      <c r="AC31" s="60"/>
      <c r="AD31" s="61"/>
      <c r="AE31" s="584"/>
      <c r="AF31" s="584"/>
      <c r="AG31" s="62"/>
      <c r="AH31" s="581"/>
      <c r="AI31" s="581"/>
      <c r="AJ31" s="47"/>
      <c r="AK31" s="40"/>
      <c r="AL31" s="126"/>
    </row>
    <row r="32" spans="2:38" ht="12.75">
      <c r="B32" s="122"/>
      <c r="C32" s="64"/>
      <c r="D32" s="122"/>
      <c r="E32" s="65"/>
      <c r="F32" s="93"/>
      <c r="G32" s="66"/>
      <c r="H32" s="94"/>
      <c r="J32" s="101">
        <v>3</v>
      </c>
      <c r="K32" s="101" t="str">
        <f>Csapatok!B6</f>
        <v>Móri SE</v>
      </c>
      <c r="L32" s="76">
        <v>3</v>
      </c>
      <c r="M32" s="582">
        <v>2</v>
      </c>
      <c r="N32" s="582"/>
      <c r="O32" s="583">
        <v>0</v>
      </c>
      <c r="P32" s="583"/>
      <c r="Q32" s="103">
        <v>1</v>
      </c>
      <c r="R32" s="104">
        <v>13.5</v>
      </c>
      <c r="T32" s="557">
        <f t="shared" si="3"/>
        <v>0.5625</v>
      </c>
      <c r="U32" s="557"/>
      <c r="W32" s="116"/>
      <c r="X32" s="579"/>
      <c r="Y32" s="579"/>
      <c r="Z32" s="579"/>
      <c r="AA32" s="579"/>
      <c r="AB32" s="579"/>
      <c r="AC32" s="60"/>
      <c r="AD32" s="61"/>
      <c r="AE32" s="584"/>
      <c r="AF32" s="584"/>
      <c r="AG32" s="62"/>
      <c r="AH32" s="581"/>
      <c r="AI32" s="581"/>
      <c r="AJ32" s="47"/>
      <c r="AK32" s="40"/>
      <c r="AL32" s="126"/>
    </row>
    <row r="33" spans="2:38" ht="12.75">
      <c r="B33" s="122"/>
      <c r="C33" s="64"/>
      <c r="D33" s="122"/>
      <c r="E33" s="65"/>
      <c r="F33" s="143"/>
      <c r="G33" s="66"/>
      <c r="H33" s="142"/>
      <c r="J33" s="101">
        <v>4</v>
      </c>
      <c r="K33" s="101" t="str">
        <f>Csapatok!B4</f>
        <v>Bodajki SE I.</v>
      </c>
      <c r="L33" s="76">
        <v>3</v>
      </c>
      <c r="M33" s="582">
        <v>2</v>
      </c>
      <c r="N33" s="582"/>
      <c r="O33" s="583">
        <v>0</v>
      </c>
      <c r="P33" s="583"/>
      <c r="Q33" s="103">
        <v>1</v>
      </c>
      <c r="R33" s="104">
        <v>12</v>
      </c>
      <c r="T33" s="557">
        <f t="shared" si="3"/>
        <v>0.5</v>
      </c>
      <c r="U33" s="557"/>
      <c r="W33" s="116"/>
      <c r="X33" s="579"/>
      <c r="Y33" s="579"/>
      <c r="Z33" s="579"/>
      <c r="AA33" s="579"/>
      <c r="AB33" s="579"/>
      <c r="AC33" s="60"/>
      <c r="AD33" s="61"/>
      <c r="AE33" s="584"/>
      <c r="AF33" s="584"/>
      <c r="AG33" s="62"/>
      <c r="AH33" s="581"/>
      <c r="AI33" s="581"/>
      <c r="AJ33" s="47"/>
      <c r="AK33" s="40"/>
      <c r="AL33" s="126"/>
    </row>
    <row r="34" spans="2:38" ht="12.75">
      <c r="B34" s="122"/>
      <c r="C34" s="64"/>
      <c r="D34" s="122"/>
      <c r="E34" s="65"/>
      <c r="F34" s="141"/>
      <c r="G34" s="66"/>
      <c r="H34" s="142"/>
      <c r="J34" s="101">
        <v>5</v>
      </c>
      <c r="K34" s="101" t="str">
        <f>Csapatok!B11</f>
        <v>Fehérvár SE III.</v>
      </c>
      <c r="L34" s="76">
        <v>3</v>
      </c>
      <c r="M34" s="582">
        <v>1</v>
      </c>
      <c r="N34" s="582"/>
      <c r="O34" s="583">
        <v>0</v>
      </c>
      <c r="P34" s="583"/>
      <c r="Q34" s="103">
        <v>2</v>
      </c>
      <c r="R34" s="104">
        <v>11</v>
      </c>
      <c r="T34" s="557">
        <f t="shared" si="3"/>
        <v>0.4583333333333333</v>
      </c>
      <c r="U34" s="557"/>
      <c r="W34" s="116"/>
      <c r="X34" s="579"/>
      <c r="Y34" s="579"/>
      <c r="Z34" s="579"/>
      <c r="AA34" s="579"/>
      <c r="AB34" s="579"/>
      <c r="AC34" s="60"/>
      <c r="AD34" s="61"/>
      <c r="AE34" s="584"/>
      <c r="AF34" s="584"/>
      <c r="AG34" s="62"/>
      <c r="AH34" s="581"/>
      <c r="AI34" s="581"/>
      <c r="AJ34" s="47"/>
      <c r="AK34" s="40"/>
      <c r="AL34" s="126"/>
    </row>
    <row r="35" spans="2:38" ht="12.75">
      <c r="B35" s="122"/>
      <c r="C35" s="64"/>
      <c r="D35" s="122"/>
      <c r="E35" s="65"/>
      <c r="F35" s="141"/>
      <c r="G35" s="66"/>
      <c r="H35" s="142"/>
      <c r="J35" s="101">
        <v>6</v>
      </c>
      <c r="K35" s="101" t="str">
        <f>Csapatok!B2</f>
        <v>MartonVál SC</v>
      </c>
      <c r="L35" s="76">
        <v>3</v>
      </c>
      <c r="M35" s="582">
        <v>0</v>
      </c>
      <c r="N35" s="582"/>
      <c r="O35" s="583">
        <v>0</v>
      </c>
      <c r="P35" s="583"/>
      <c r="Q35" s="103">
        <v>3</v>
      </c>
      <c r="R35" s="104">
        <v>4.5</v>
      </c>
      <c r="T35" s="557">
        <f t="shared" si="3"/>
        <v>0.1875</v>
      </c>
      <c r="U35" s="557"/>
      <c r="W35" s="116"/>
      <c r="X35" s="579"/>
      <c r="Y35" s="579"/>
      <c r="Z35" s="579"/>
      <c r="AA35" s="579"/>
      <c r="AB35" s="579"/>
      <c r="AC35" s="60"/>
      <c r="AD35" s="61"/>
      <c r="AE35" s="584"/>
      <c r="AF35" s="584"/>
      <c r="AG35" s="62"/>
      <c r="AH35" s="581"/>
      <c r="AI35" s="581"/>
      <c r="AJ35" s="47"/>
      <c r="AK35" s="40"/>
      <c r="AL35" s="126"/>
    </row>
    <row r="36" spans="1:38" ht="12.75">
      <c r="A36" s="590"/>
      <c r="B36" s="590"/>
      <c r="C36" s="590"/>
      <c r="D36" s="590"/>
      <c r="E36" s="590"/>
      <c r="F36" s="590"/>
      <c r="G36" s="590"/>
      <c r="H36" s="590"/>
      <c r="J36" s="101"/>
      <c r="K36" s="101"/>
      <c r="L36" s="76"/>
      <c r="M36" s="582"/>
      <c r="N36" s="582"/>
      <c r="O36" s="583"/>
      <c r="P36" s="583"/>
      <c r="Q36" s="103"/>
      <c r="R36" s="104"/>
      <c r="W36" s="116"/>
      <c r="X36" s="579"/>
      <c r="Y36" s="579"/>
      <c r="Z36" s="579"/>
      <c r="AA36" s="579"/>
      <c r="AB36" s="579"/>
      <c r="AC36" s="60"/>
      <c r="AD36" s="61"/>
      <c r="AE36" s="584"/>
      <c r="AF36" s="584"/>
      <c r="AG36" s="62"/>
      <c r="AH36" s="581"/>
      <c r="AI36" s="581"/>
      <c r="AJ36" s="47"/>
      <c r="AK36" s="40"/>
      <c r="AL36" s="126"/>
    </row>
    <row r="37" spans="3:37" ht="12.75">
      <c r="C37" s="63"/>
      <c r="J37" s="101"/>
      <c r="K37" s="101"/>
      <c r="L37" s="76"/>
      <c r="M37" s="582"/>
      <c r="N37" s="582"/>
      <c r="O37" s="583"/>
      <c r="P37" s="583"/>
      <c r="Q37" s="103"/>
      <c r="R37" s="104"/>
      <c r="W37" s="116"/>
      <c r="X37" s="579"/>
      <c r="Y37" s="579"/>
      <c r="Z37" s="579"/>
      <c r="AA37" s="579"/>
      <c r="AB37" s="579"/>
      <c r="AC37" s="60"/>
      <c r="AD37" s="61"/>
      <c r="AE37" s="584"/>
      <c r="AF37" s="584"/>
      <c r="AG37" s="62"/>
      <c r="AH37" s="581"/>
      <c r="AI37" s="581"/>
      <c r="AK37" s="121"/>
    </row>
    <row r="38" spans="3:18" ht="12.75">
      <c r="C38" s="63"/>
      <c r="I38" s="12"/>
      <c r="J38" s="8"/>
      <c r="K38" s="105" t="str">
        <f>A16</f>
        <v>IV. Forduló</v>
      </c>
      <c r="L38" s="78" t="s">
        <v>16</v>
      </c>
      <c r="M38" s="587" t="s">
        <v>21</v>
      </c>
      <c r="N38" s="587"/>
      <c r="O38" s="587" t="s">
        <v>18</v>
      </c>
      <c r="P38" s="587"/>
      <c r="Q38" s="78" t="s">
        <v>19</v>
      </c>
      <c r="R38" s="78" t="s">
        <v>20</v>
      </c>
    </row>
    <row r="39" spans="3:36" ht="12.75">
      <c r="C39" s="63"/>
      <c r="I39" s="12"/>
      <c r="J39" s="107">
        <v>1</v>
      </c>
      <c r="K39" s="105" t="str">
        <f>Csapatok!B7</f>
        <v>Bástya DUSE I.</v>
      </c>
      <c r="L39" s="78">
        <v>4</v>
      </c>
      <c r="M39" s="586">
        <v>3</v>
      </c>
      <c r="N39" s="586"/>
      <c r="O39" s="585">
        <v>0</v>
      </c>
      <c r="P39" s="585"/>
      <c r="Q39" s="108">
        <v>1</v>
      </c>
      <c r="R39" s="109">
        <v>21</v>
      </c>
      <c r="T39" s="557">
        <f aca="true" t="shared" si="4" ref="T39:T44">R39/32</f>
        <v>0.65625</v>
      </c>
      <c r="U39" s="557"/>
      <c r="AJ39" s="47"/>
    </row>
    <row r="40" spans="3:36" ht="12.75">
      <c r="C40" s="63"/>
      <c r="I40" s="12"/>
      <c r="J40" s="107">
        <v>2</v>
      </c>
      <c r="K40" s="105" t="str">
        <f>Csapatok!B3</f>
        <v>Rácalmás SE</v>
      </c>
      <c r="L40" s="78">
        <v>4</v>
      </c>
      <c r="M40" s="586">
        <v>3</v>
      </c>
      <c r="N40" s="586"/>
      <c r="O40" s="585">
        <v>0</v>
      </c>
      <c r="P40" s="585"/>
      <c r="Q40" s="108">
        <v>1</v>
      </c>
      <c r="R40" s="109">
        <v>20.5</v>
      </c>
      <c r="T40" s="557">
        <f t="shared" si="4"/>
        <v>0.640625</v>
      </c>
      <c r="U40" s="557"/>
      <c r="AJ40" s="47"/>
    </row>
    <row r="41" spans="9:36" ht="12.75">
      <c r="I41" s="12"/>
      <c r="J41" s="107">
        <v>3</v>
      </c>
      <c r="K41" s="105" t="str">
        <f>Csapatok!B6</f>
        <v>Móri SE</v>
      </c>
      <c r="L41" s="78">
        <v>4</v>
      </c>
      <c r="M41" s="586">
        <v>2</v>
      </c>
      <c r="N41" s="586"/>
      <c r="O41" s="585">
        <v>0</v>
      </c>
      <c r="P41" s="585"/>
      <c r="Q41" s="108">
        <v>2</v>
      </c>
      <c r="R41" s="109">
        <v>16.5</v>
      </c>
      <c r="T41" s="557">
        <f t="shared" si="4"/>
        <v>0.515625</v>
      </c>
      <c r="U41" s="557"/>
      <c r="AJ41" s="47"/>
    </row>
    <row r="42" spans="9:36" ht="12.75">
      <c r="I42" s="12"/>
      <c r="J42" s="107">
        <v>4</v>
      </c>
      <c r="K42" s="105" t="str">
        <f>Csapatok!B4</f>
        <v>Bodajki SE I.</v>
      </c>
      <c r="L42" s="78">
        <v>4</v>
      </c>
      <c r="M42" s="586">
        <v>2</v>
      </c>
      <c r="N42" s="586"/>
      <c r="O42" s="585">
        <v>0</v>
      </c>
      <c r="P42" s="585"/>
      <c r="Q42" s="108">
        <v>2</v>
      </c>
      <c r="R42" s="109">
        <v>14.5</v>
      </c>
      <c r="T42" s="557">
        <f t="shared" si="4"/>
        <v>0.453125</v>
      </c>
      <c r="U42" s="557"/>
      <c r="AJ42" s="47"/>
    </row>
    <row r="43" spans="9:36" ht="12.75">
      <c r="I43" s="12"/>
      <c r="J43" s="107">
        <v>5</v>
      </c>
      <c r="K43" s="105" t="str">
        <f>Csapatok!B11</f>
        <v>Fehérvár SE III.</v>
      </c>
      <c r="L43" s="78">
        <v>4</v>
      </c>
      <c r="M43" s="586">
        <v>1</v>
      </c>
      <c r="N43" s="586"/>
      <c r="O43" s="585">
        <v>0</v>
      </c>
      <c r="P43" s="585"/>
      <c r="Q43" s="108">
        <v>3</v>
      </c>
      <c r="R43" s="109">
        <v>14</v>
      </c>
      <c r="T43" s="557">
        <f t="shared" si="4"/>
        <v>0.4375</v>
      </c>
      <c r="U43" s="557"/>
      <c r="AJ43" s="47"/>
    </row>
    <row r="44" spans="9:36" ht="12.75">
      <c r="I44" s="12"/>
      <c r="J44" s="107">
        <v>6</v>
      </c>
      <c r="K44" s="105" t="str">
        <f>Csapatok!B2</f>
        <v>MartonVál SC</v>
      </c>
      <c r="L44" s="78">
        <v>4</v>
      </c>
      <c r="M44" s="586">
        <v>1</v>
      </c>
      <c r="N44" s="586"/>
      <c r="O44" s="585">
        <v>0</v>
      </c>
      <c r="P44" s="585"/>
      <c r="Q44" s="108">
        <v>3</v>
      </c>
      <c r="R44" s="109">
        <v>9.5</v>
      </c>
      <c r="T44" s="557">
        <f t="shared" si="4"/>
        <v>0.296875</v>
      </c>
      <c r="U44" s="557"/>
      <c r="AJ44" s="47"/>
    </row>
    <row r="45" spans="9:36" ht="12.75">
      <c r="I45" s="12"/>
      <c r="J45" s="107"/>
      <c r="K45" s="105"/>
      <c r="L45" s="78"/>
      <c r="M45" s="586"/>
      <c r="N45" s="586"/>
      <c r="O45" s="585"/>
      <c r="P45" s="585"/>
      <c r="Q45" s="108"/>
      <c r="R45" s="109"/>
      <c r="AJ45" s="47"/>
    </row>
    <row r="46" spans="10:20" ht="12.75">
      <c r="J46" s="107"/>
      <c r="K46" s="105"/>
      <c r="L46" s="78"/>
      <c r="M46" s="586"/>
      <c r="N46" s="586"/>
      <c r="O46" s="585"/>
      <c r="P46" s="585"/>
      <c r="Q46" s="108"/>
      <c r="R46" s="109"/>
      <c r="T46" s="120"/>
    </row>
  </sheetData>
  <sheetProtection/>
  <mergeCells count="208">
    <mergeCell ref="A31:H31"/>
    <mergeCell ref="A36:H36"/>
    <mergeCell ref="AH24:AI24"/>
    <mergeCell ref="AE24:AF24"/>
    <mergeCell ref="X23:AB23"/>
    <mergeCell ref="AE23:AF23"/>
    <mergeCell ref="AH36:AI36"/>
    <mergeCell ref="AH34:AI34"/>
    <mergeCell ref="M35:N35"/>
    <mergeCell ref="O35:P35"/>
    <mergeCell ref="AG5:AI5"/>
    <mergeCell ref="AG6:AI6"/>
    <mergeCell ref="AG7:AI7"/>
    <mergeCell ref="AD7:AF7"/>
    <mergeCell ref="AG8:AI8"/>
    <mergeCell ref="AH23:AI23"/>
    <mergeCell ref="AH22:AI22"/>
    <mergeCell ref="AH18:AI18"/>
    <mergeCell ref="AE20:AF20"/>
    <mergeCell ref="AH20:AI20"/>
    <mergeCell ref="M44:N44"/>
    <mergeCell ref="O44:P44"/>
    <mergeCell ref="M46:N46"/>
    <mergeCell ref="O46:P46"/>
    <mergeCell ref="M45:N45"/>
    <mergeCell ref="O45:P45"/>
    <mergeCell ref="AH37:AI37"/>
    <mergeCell ref="M43:N43"/>
    <mergeCell ref="O43:P43"/>
    <mergeCell ref="M39:N39"/>
    <mergeCell ref="O39:P39"/>
    <mergeCell ref="M40:N40"/>
    <mergeCell ref="O40:P40"/>
    <mergeCell ref="M41:N41"/>
    <mergeCell ref="O38:P38"/>
    <mergeCell ref="M37:N37"/>
    <mergeCell ref="X37:AB37"/>
    <mergeCell ref="AE37:AF37"/>
    <mergeCell ref="M34:N34"/>
    <mergeCell ref="O34:P34"/>
    <mergeCell ref="X34:AB34"/>
    <mergeCell ref="AE34:AF34"/>
    <mergeCell ref="O41:P41"/>
    <mergeCell ref="M42:N42"/>
    <mergeCell ref="O42:P42"/>
    <mergeCell ref="X36:AB36"/>
    <mergeCell ref="AE36:AF36"/>
    <mergeCell ref="M38:N38"/>
    <mergeCell ref="O36:P36"/>
    <mergeCell ref="T42:U42"/>
    <mergeCell ref="O37:P37"/>
    <mergeCell ref="M36:N36"/>
    <mergeCell ref="O32:P32"/>
    <mergeCell ref="X32:AB32"/>
    <mergeCell ref="AE32:AF32"/>
    <mergeCell ref="X35:AB35"/>
    <mergeCell ref="AE35:AF35"/>
    <mergeCell ref="AH35:AI35"/>
    <mergeCell ref="T32:U32"/>
    <mergeCell ref="T33:U33"/>
    <mergeCell ref="T34:U34"/>
    <mergeCell ref="O30:P30"/>
    <mergeCell ref="X30:AB30"/>
    <mergeCell ref="AE30:AF30"/>
    <mergeCell ref="AH32:AI32"/>
    <mergeCell ref="M33:N33"/>
    <mergeCell ref="O33:P33"/>
    <mergeCell ref="X33:AB33"/>
    <mergeCell ref="AE33:AF33"/>
    <mergeCell ref="AH33:AI33"/>
    <mergeCell ref="M32:N32"/>
    <mergeCell ref="AE29:AF29"/>
    <mergeCell ref="M29:N29"/>
    <mergeCell ref="O29:P29"/>
    <mergeCell ref="AH30:AI30"/>
    <mergeCell ref="M31:N31"/>
    <mergeCell ref="O31:P31"/>
    <mergeCell ref="X31:AB31"/>
    <mergeCell ref="AE31:AF31"/>
    <mergeCell ref="AH31:AI31"/>
    <mergeCell ref="M30:N30"/>
    <mergeCell ref="O26:P26"/>
    <mergeCell ref="X26:AB26"/>
    <mergeCell ref="AE26:AF26"/>
    <mergeCell ref="AH29:AI29"/>
    <mergeCell ref="M28:N28"/>
    <mergeCell ref="O28:P28"/>
    <mergeCell ref="X28:AB28"/>
    <mergeCell ref="AE28:AF28"/>
    <mergeCell ref="AH28:AI28"/>
    <mergeCell ref="X29:AB29"/>
    <mergeCell ref="M24:N24"/>
    <mergeCell ref="O24:P24"/>
    <mergeCell ref="X24:AB24"/>
    <mergeCell ref="AH26:AI26"/>
    <mergeCell ref="M27:N27"/>
    <mergeCell ref="O27:P27"/>
    <mergeCell ref="X27:AB27"/>
    <mergeCell ref="AE27:AF27"/>
    <mergeCell ref="AH27:AI27"/>
    <mergeCell ref="M26:N26"/>
    <mergeCell ref="O25:P25"/>
    <mergeCell ref="X25:AB25"/>
    <mergeCell ref="AE25:AF25"/>
    <mergeCell ref="AH25:AI25"/>
    <mergeCell ref="AE22:AF22"/>
    <mergeCell ref="O23:P23"/>
    <mergeCell ref="X22:AB22"/>
    <mergeCell ref="AE21:AF21"/>
    <mergeCell ref="AH21:AI21"/>
    <mergeCell ref="O17:P17"/>
    <mergeCell ref="X17:AB17"/>
    <mergeCell ref="AE17:AF17"/>
    <mergeCell ref="AH19:AI19"/>
    <mergeCell ref="AE18:AF18"/>
    <mergeCell ref="X20:AB20"/>
    <mergeCell ref="X19:AB19"/>
    <mergeCell ref="O20:P20"/>
    <mergeCell ref="M16:N16"/>
    <mergeCell ref="AH16:AI16"/>
    <mergeCell ref="AH17:AI17"/>
    <mergeCell ref="AE19:AF19"/>
    <mergeCell ref="X18:AB18"/>
    <mergeCell ref="AH14:AI14"/>
    <mergeCell ref="M15:N15"/>
    <mergeCell ref="O15:P15"/>
    <mergeCell ref="X15:AB15"/>
    <mergeCell ref="AE15:AF15"/>
    <mergeCell ref="AH15:AI15"/>
    <mergeCell ref="T14:U14"/>
    <mergeCell ref="T15:U15"/>
    <mergeCell ref="AH12:AI12"/>
    <mergeCell ref="M13:N13"/>
    <mergeCell ref="O13:P13"/>
    <mergeCell ref="X13:AB13"/>
    <mergeCell ref="AE13:AF13"/>
    <mergeCell ref="AH13:AI13"/>
    <mergeCell ref="M12:N12"/>
    <mergeCell ref="O12:P12"/>
    <mergeCell ref="T12:U12"/>
    <mergeCell ref="T13:U13"/>
    <mergeCell ref="O11:P11"/>
    <mergeCell ref="X11:AB11"/>
    <mergeCell ref="AE11:AF11"/>
    <mergeCell ref="AH11:AI11"/>
    <mergeCell ref="AD9:AF9"/>
    <mergeCell ref="AD2:AF2"/>
    <mergeCell ref="AD3:AF3"/>
    <mergeCell ref="AD4:AF4"/>
    <mergeCell ref="AD5:AF5"/>
    <mergeCell ref="AD6:AF6"/>
    <mergeCell ref="AG2:AI2"/>
    <mergeCell ref="AG3:AI3"/>
    <mergeCell ref="AG4:AI4"/>
    <mergeCell ref="X16:AB16"/>
    <mergeCell ref="X21:AB21"/>
    <mergeCell ref="AG1:AI1"/>
    <mergeCell ref="L2:N2"/>
    <mergeCell ref="O3:Q3"/>
    <mergeCell ref="R4:T4"/>
    <mergeCell ref="L1:N1"/>
    <mergeCell ref="AD1:AF1"/>
    <mergeCell ref="AG9:AI9"/>
    <mergeCell ref="M11:N11"/>
    <mergeCell ref="M18:N18"/>
    <mergeCell ref="O18:P18"/>
    <mergeCell ref="X6:Z6"/>
    <mergeCell ref="AA7:AC7"/>
    <mergeCell ref="AD8:AF8"/>
    <mergeCell ref="X12:AB12"/>
    <mergeCell ref="AE12:AF12"/>
    <mergeCell ref="AE14:AF14"/>
    <mergeCell ref="AE16:AF16"/>
    <mergeCell ref="O16:P16"/>
    <mergeCell ref="M17:N17"/>
    <mergeCell ref="X1:Z1"/>
    <mergeCell ref="M14:N14"/>
    <mergeCell ref="O14:P14"/>
    <mergeCell ref="X14:AB14"/>
    <mergeCell ref="U5:W5"/>
    <mergeCell ref="O1:Q1"/>
    <mergeCell ref="R1:T1"/>
    <mergeCell ref="U1:W1"/>
    <mergeCell ref="AA1:AC1"/>
    <mergeCell ref="M21:N21"/>
    <mergeCell ref="O21:P21"/>
    <mergeCell ref="O22:P22"/>
    <mergeCell ref="O19:P19"/>
    <mergeCell ref="M23:N23"/>
    <mergeCell ref="M22:N22"/>
    <mergeCell ref="M25:N25"/>
    <mergeCell ref="T26:U26"/>
    <mergeCell ref="T16:U16"/>
    <mergeCell ref="T17:U17"/>
    <mergeCell ref="T21:U21"/>
    <mergeCell ref="T22:U22"/>
    <mergeCell ref="T23:U23"/>
    <mergeCell ref="T24:U24"/>
    <mergeCell ref="T25:U25"/>
    <mergeCell ref="M19:N19"/>
    <mergeCell ref="T43:U43"/>
    <mergeCell ref="T44:U44"/>
    <mergeCell ref="T30:U30"/>
    <mergeCell ref="T31:U31"/>
    <mergeCell ref="T35:U35"/>
    <mergeCell ref="T39:U39"/>
    <mergeCell ref="T40:U40"/>
    <mergeCell ref="T41:U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9"/>
  <sheetViews>
    <sheetView zoomScalePageLayoutView="0" workbookViewId="0" topLeftCell="A27">
      <selection activeCell="T11" sqref="T11:U11"/>
    </sheetView>
  </sheetViews>
  <sheetFormatPr defaultColWidth="9.140625" defaultRowHeight="15"/>
  <cols>
    <col min="1" max="1" width="11.00390625" style="0" bestFit="1" customWidth="1"/>
    <col min="2" max="2" width="22.8515625" style="0" bestFit="1" customWidth="1"/>
    <col min="3" max="3" width="1.57421875" style="0" bestFit="1" customWidth="1"/>
    <col min="4" max="4" width="22.8515625" style="0" bestFit="1" customWidth="1"/>
    <col min="5" max="5" width="1.421875" style="0" customWidth="1"/>
    <col min="6" max="6" width="4.140625" style="144" customWidth="1"/>
    <col min="7" max="7" width="1.57421875" style="144" bestFit="1" customWidth="1"/>
    <col min="8" max="8" width="4.140625" style="144" customWidth="1"/>
    <col min="9" max="9" width="2.8515625" style="0" customWidth="1"/>
    <col min="10" max="10" width="2.00390625" style="0" bestFit="1" customWidth="1"/>
    <col min="11" max="11" width="23.140625" style="0" bestFit="1" customWidth="1"/>
    <col min="12" max="12" width="4.00390625" style="0" customWidth="1"/>
    <col min="13" max="13" width="1.421875" style="0" customWidth="1"/>
    <col min="14" max="15" width="4.00390625" style="0" customWidth="1"/>
    <col min="16" max="16" width="1.421875" style="0" customWidth="1"/>
    <col min="17" max="17" width="4.00390625" style="0" customWidth="1"/>
    <col min="18" max="18" width="4.57421875" style="0" bestFit="1" customWidth="1"/>
    <col min="19" max="19" width="1.421875" style="0" customWidth="1"/>
    <col min="20" max="21" width="4.00390625" style="0" customWidth="1"/>
    <col min="22" max="22" width="1.421875" style="0" customWidth="1"/>
    <col min="23" max="23" width="4.00390625" style="0" customWidth="1"/>
    <col min="24" max="24" width="3.57421875" style="0" bestFit="1" customWidth="1"/>
    <col min="25" max="25" width="1.57421875" style="0" bestFit="1" customWidth="1"/>
    <col min="26" max="27" width="4.00390625" style="0" customWidth="1"/>
    <col min="28" max="28" width="1.57421875" style="0" bestFit="1" customWidth="1"/>
    <col min="29" max="29" width="4.00390625" style="0" customWidth="1"/>
  </cols>
  <sheetData>
    <row r="1" spans="1:36" ht="14.25">
      <c r="A1" s="67" t="s">
        <v>5</v>
      </c>
      <c r="B1" s="68">
        <v>43729</v>
      </c>
      <c r="C1" s="19"/>
      <c r="D1" s="19"/>
      <c r="E1" s="13"/>
      <c r="F1" s="69"/>
      <c r="G1" s="69"/>
      <c r="H1" s="69"/>
      <c r="J1" s="1"/>
      <c r="K1" s="20" t="s">
        <v>38</v>
      </c>
      <c r="L1" s="475" t="s">
        <v>25</v>
      </c>
      <c r="M1" s="475"/>
      <c r="N1" s="475"/>
      <c r="O1" s="475" t="s">
        <v>29</v>
      </c>
      <c r="P1" s="475"/>
      <c r="Q1" s="475"/>
      <c r="R1" s="475" t="s">
        <v>24</v>
      </c>
      <c r="S1" s="475"/>
      <c r="T1" s="475"/>
      <c r="U1" s="475" t="s">
        <v>41</v>
      </c>
      <c r="V1" s="475"/>
      <c r="W1" s="475"/>
      <c r="X1" s="483" t="s">
        <v>43</v>
      </c>
      <c r="Y1" s="483"/>
      <c r="Z1" s="483"/>
      <c r="AA1" s="484" t="s">
        <v>30</v>
      </c>
      <c r="AB1" s="484"/>
      <c r="AC1" s="484"/>
      <c r="AD1" s="473"/>
      <c r="AE1" s="473"/>
      <c r="AF1" s="473"/>
      <c r="AG1" s="570"/>
      <c r="AH1" s="570"/>
      <c r="AI1" s="570"/>
      <c r="AJ1" s="1"/>
    </row>
    <row r="2" spans="1:36" ht="14.25">
      <c r="A2" s="13"/>
      <c r="B2" s="537" t="s">
        <v>25</v>
      </c>
      <c r="C2" s="217" t="s">
        <v>14</v>
      </c>
      <c r="D2" s="446" t="s">
        <v>30</v>
      </c>
      <c r="E2" s="399"/>
      <c r="F2" s="400"/>
      <c r="G2" s="401"/>
      <c r="H2" s="400"/>
      <c r="J2" s="1">
        <v>1</v>
      </c>
      <c r="K2" s="427" t="s">
        <v>25</v>
      </c>
      <c r="L2" s="474"/>
      <c r="M2" s="474"/>
      <c r="N2" s="474"/>
      <c r="O2" s="162">
        <v>1</v>
      </c>
      <c r="P2" s="163" t="s">
        <v>15</v>
      </c>
      <c r="Q2" s="162">
        <v>3</v>
      </c>
      <c r="R2" s="546">
        <v>2</v>
      </c>
      <c r="S2" s="547" t="s">
        <v>15</v>
      </c>
      <c r="T2" s="546">
        <v>2</v>
      </c>
      <c r="U2" s="197">
        <v>0</v>
      </c>
      <c r="V2" s="198" t="s">
        <v>15</v>
      </c>
      <c r="W2" s="197">
        <v>4</v>
      </c>
      <c r="X2" s="205">
        <v>1.5</v>
      </c>
      <c r="Y2" s="206" t="s">
        <v>15</v>
      </c>
      <c r="Z2" s="205">
        <v>2.5</v>
      </c>
      <c r="AA2" s="424">
        <v>0</v>
      </c>
      <c r="AB2" s="425" t="s">
        <v>15</v>
      </c>
      <c r="AC2" s="424">
        <v>0</v>
      </c>
      <c r="AD2" s="482">
        <v>4.5</v>
      </c>
      <c r="AE2" s="473"/>
      <c r="AF2" s="473"/>
      <c r="AG2" s="570"/>
      <c r="AH2" s="570"/>
      <c r="AI2" s="570"/>
      <c r="AJ2" s="1"/>
    </row>
    <row r="3" spans="1:36" ht="14.25">
      <c r="A3" s="151"/>
      <c r="B3" s="449" t="s">
        <v>29</v>
      </c>
      <c r="C3" s="218" t="s">
        <v>14</v>
      </c>
      <c r="D3" s="450" t="s">
        <v>43</v>
      </c>
      <c r="E3" s="399"/>
      <c r="F3" s="152">
        <v>1.5</v>
      </c>
      <c r="G3" s="428" t="s">
        <v>15</v>
      </c>
      <c r="H3" s="152">
        <v>2.5</v>
      </c>
      <c r="J3" s="1">
        <v>2</v>
      </c>
      <c r="K3" s="427" t="s">
        <v>29</v>
      </c>
      <c r="L3" s="160">
        <v>3</v>
      </c>
      <c r="M3" s="161" t="s">
        <v>15</v>
      </c>
      <c r="N3" s="160">
        <v>1</v>
      </c>
      <c r="O3" s="474"/>
      <c r="P3" s="474"/>
      <c r="Q3" s="474"/>
      <c r="R3" s="195">
        <v>3</v>
      </c>
      <c r="S3" s="196" t="s">
        <v>15</v>
      </c>
      <c r="T3" s="195">
        <v>1</v>
      </c>
      <c r="U3" s="203">
        <v>3</v>
      </c>
      <c r="V3" s="204" t="s">
        <v>15</v>
      </c>
      <c r="W3" s="203">
        <v>1</v>
      </c>
      <c r="X3" s="156">
        <v>1.5</v>
      </c>
      <c r="Y3" s="157" t="s">
        <v>15</v>
      </c>
      <c r="Z3" s="156">
        <v>2.5</v>
      </c>
      <c r="AA3" s="418">
        <v>0</v>
      </c>
      <c r="AB3" s="419" t="s">
        <v>15</v>
      </c>
      <c r="AC3" s="418">
        <v>0</v>
      </c>
      <c r="AD3" s="482">
        <v>10.5</v>
      </c>
      <c r="AE3" s="473"/>
      <c r="AF3" s="473"/>
      <c r="AG3" s="570"/>
      <c r="AH3" s="570"/>
      <c r="AI3" s="570"/>
      <c r="AJ3" s="1"/>
    </row>
    <row r="4" spans="1:36" ht="14.25">
      <c r="A4" s="13"/>
      <c r="B4" s="449" t="s">
        <v>24</v>
      </c>
      <c r="C4" s="218" t="s">
        <v>14</v>
      </c>
      <c r="D4" s="450" t="s">
        <v>41</v>
      </c>
      <c r="E4" s="399"/>
      <c r="F4" s="152">
        <v>1</v>
      </c>
      <c r="G4" s="429" t="s">
        <v>15</v>
      </c>
      <c r="H4" s="152">
        <v>3</v>
      </c>
      <c r="J4" s="1">
        <v>3</v>
      </c>
      <c r="K4" s="427" t="s">
        <v>24</v>
      </c>
      <c r="L4" s="546">
        <v>2</v>
      </c>
      <c r="M4" s="547" t="s">
        <v>15</v>
      </c>
      <c r="N4" s="546">
        <v>2</v>
      </c>
      <c r="O4" s="197">
        <v>1</v>
      </c>
      <c r="P4" s="198" t="s">
        <v>15</v>
      </c>
      <c r="Q4" s="197">
        <v>3</v>
      </c>
      <c r="R4" s="474"/>
      <c r="S4" s="474"/>
      <c r="T4" s="474"/>
      <c r="U4" s="156">
        <v>1</v>
      </c>
      <c r="V4" s="157" t="s">
        <v>15</v>
      </c>
      <c r="W4" s="156">
        <v>3</v>
      </c>
      <c r="X4" s="162">
        <v>0.5</v>
      </c>
      <c r="Y4" s="163" t="s">
        <v>15</v>
      </c>
      <c r="Z4" s="162">
        <v>3.5</v>
      </c>
      <c r="AA4" s="422">
        <v>0</v>
      </c>
      <c r="AB4" s="423" t="s">
        <v>15</v>
      </c>
      <c r="AC4" s="422">
        <v>0</v>
      </c>
      <c r="AD4" s="482">
        <v>4.5</v>
      </c>
      <c r="AE4" s="473"/>
      <c r="AF4" s="473"/>
      <c r="AG4" s="570"/>
      <c r="AH4" s="570"/>
      <c r="AI4" s="570"/>
      <c r="AJ4" s="1"/>
    </row>
    <row r="5" spans="1:36" ht="14.25">
      <c r="A5" s="13"/>
      <c r="B5" s="21"/>
      <c r="C5" s="25"/>
      <c r="D5" s="21"/>
      <c r="E5" s="22"/>
      <c r="F5" s="150"/>
      <c r="G5" s="23"/>
      <c r="H5" s="150"/>
      <c r="J5" s="1">
        <v>4</v>
      </c>
      <c r="K5" s="427" t="s">
        <v>41</v>
      </c>
      <c r="L5" s="195">
        <v>4</v>
      </c>
      <c r="M5" s="196" t="s">
        <v>15</v>
      </c>
      <c r="N5" s="195">
        <v>0</v>
      </c>
      <c r="O5" s="205">
        <v>1</v>
      </c>
      <c r="P5" s="206" t="s">
        <v>15</v>
      </c>
      <c r="Q5" s="205">
        <v>3</v>
      </c>
      <c r="R5" s="158">
        <v>3</v>
      </c>
      <c r="S5" s="159" t="s">
        <v>15</v>
      </c>
      <c r="T5" s="158">
        <v>1</v>
      </c>
      <c r="U5" s="474"/>
      <c r="V5" s="474"/>
      <c r="W5" s="474"/>
      <c r="X5" s="189">
        <v>0</v>
      </c>
      <c r="Y5" s="190" t="s">
        <v>15</v>
      </c>
      <c r="Z5" s="189">
        <v>4</v>
      </c>
      <c r="AA5" s="416">
        <v>0</v>
      </c>
      <c r="AB5" s="417" t="s">
        <v>15</v>
      </c>
      <c r="AC5" s="416">
        <v>0</v>
      </c>
      <c r="AD5" s="482">
        <v>8</v>
      </c>
      <c r="AE5" s="473"/>
      <c r="AF5" s="473"/>
      <c r="AG5" s="570"/>
      <c r="AH5" s="570"/>
      <c r="AI5" s="570"/>
      <c r="AJ5" s="1"/>
    </row>
    <row r="6" spans="1:36" ht="14.25">
      <c r="A6" s="96" t="s">
        <v>6</v>
      </c>
      <c r="B6" s="97">
        <v>43855</v>
      </c>
      <c r="C6" s="27"/>
      <c r="D6" s="28"/>
      <c r="E6" s="14"/>
      <c r="F6" s="73"/>
      <c r="G6" s="74"/>
      <c r="H6" s="73"/>
      <c r="J6" s="1">
        <v>5</v>
      </c>
      <c r="K6" s="427" t="s">
        <v>43</v>
      </c>
      <c r="L6" s="203">
        <v>2.5</v>
      </c>
      <c r="M6" s="204" t="s">
        <v>15</v>
      </c>
      <c r="N6" s="203">
        <v>1.5</v>
      </c>
      <c r="O6" s="158">
        <v>2.5</v>
      </c>
      <c r="P6" s="159" t="s">
        <v>15</v>
      </c>
      <c r="Q6" s="158">
        <v>1.5</v>
      </c>
      <c r="R6" s="160">
        <v>3.5</v>
      </c>
      <c r="S6" s="161" t="s">
        <v>15</v>
      </c>
      <c r="T6" s="160">
        <v>0.5</v>
      </c>
      <c r="U6" s="185">
        <v>4</v>
      </c>
      <c r="V6" s="186" t="s">
        <v>15</v>
      </c>
      <c r="W6" s="185">
        <v>0</v>
      </c>
      <c r="X6" s="474"/>
      <c r="Y6" s="474"/>
      <c r="Z6" s="474"/>
      <c r="AA6" s="420">
        <v>0</v>
      </c>
      <c r="AB6" s="421" t="s">
        <v>15</v>
      </c>
      <c r="AC6" s="420">
        <v>0</v>
      </c>
      <c r="AD6" s="482">
        <v>12.5</v>
      </c>
      <c r="AE6" s="473"/>
      <c r="AF6" s="473"/>
      <c r="AG6" s="570"/>
      <c r="AH6" s="570"/>
      <c r="AI6" s="570"/>
      <c r="AJ6" s="1"/>
    </row>
    <row r="7" spans="1:36" ht="14.25">
      <c r="A7" s="14"/>
      <c r="B7" s="459" t="s">
        <v>25</v>
      </c>
      <c r="C7" s="220" t="s">
        <v>14</v>
      </c>
      <c r="D7" s="460" t="s">
        <v>29</v>
      </c>
      <c r="E7" s="402"/>
      <c r="F7" s="130">
        <v>1</v>
      </c>
      <c r="G7" s="404" t="s">
        <v>15</v>
      </c>
      <c r="H7" s="130">
        <v>3</v>
      </c>
      <c r="J7" s="1">
        <v>6</v>
      </c>
      <c r="K7" s="426" t="s">
        <v>30</v>
      </c>
      <c r="L7" s="424">
        <v>0</v>
      </c>
      <c r="M7" s="425" t="s">
        <v>15</v>
      </c>
      <c r="N7" s="424">
        <v>0</v>
      </c>
      <c r="O7" s="418">
        <v>0</v>
      </c>
      <c r="P7" s="419" t="s">
        <v>15</v>
      </c>
      <c r="Q7" s="418">
        <v>0</v>
      </c>
      <c r="R7" s="422">
        <v>0</v>
      </c>
      <c r="S7" s="423" t="s">
        <v>15</v>
      </c>
      <c r="T7" s="422">
        <v>0</v>
      </c>
      <c r="U7" s="416">
        <v>0</v>
      </c>
      <c r="V7" s="417" t="s">
        <v>15</v>
      </c>
      <c r="W7" s="416">
        <v>0</v>
      </c>
      <c r="X7" s="420">
        <v>0</v>
      </c>
      <c r="Y7" s="421" t="s">
        <v>15</v>
      </c>
      <c r="Z7" s="420">
        <v>0</v>
      </c>
      <c r="AA7" s="474"/>
      <c r="AB7" s="474"/>
      <c r="AC7" s="474"/>
      <c r="AD7" s="482">
        <v>0</v>
      </c>
      <c r="AE7" s="473"/>
      <c r="AF7" s="473"/>
      <c r="AG7" s="570"/>
      <c r="AH7" s="570"/>
      <c r="AI7" s="570"/>
      <c r="AJ7" s="1"/>
    </row>
    <row r="8" spans="1:8" ht="14.25">
      <c r="A8" s="14"/>
      <c r="B8" s="460" t="s">
        <v>43</v>
      </c>
      <c r="C8" s="220" t="s">
        <v>14</v>
      </c>
      <c r="D8" s="459" t="s">
        <v>24</v>
      </c>
      <c r="E8" s="402"/>
      <c r="F8" s="130">
        <v>3.5</v>
      </c>
      <c r="G8" s="430" t="s">
        <v>15</v>
      </c>
      <c r="H8" s="130">
        <v>0.5</v>
      </c>
    </row>
    <row r="9" spans="1:8" ht="14.25">
      <c r="A9" s="14"/>
      <c r="B9" s="219" t="s">
        <v>30</v>
      </c>
      <c r="C9" s="220" t="s">
        <v>14</v>
      </c>
      <c r="D9" s="538" t="s">
        <v>41</v>
      </c>
      <c r="E9" s="402"/>
      <c r="F9" s="403"/>
      <c r="G9" s="404"/>
      <c r="H9" s="403"/>
    </row>
    <row r="10" spans="1:8" ht="14.25">
      <c r="A10" s="14"/>
      <c r="B10" s="29"/>
      <c r="C10" s="30"/>
      <c r="D10" s="29"/>
      <c r="E10" s="31"/>
      <c r="F10" s="148"/>
      <c r="G10" s="149"/>
      <c r="H10" s="148"/>
    </row>
    <row r="11" spans="1:21" ht="14.25">
      <c r="A11" s="101" t="s">
        <v>7</v>
      </c>
      <c r="B11" s="102">
        <f>Csapatok!B40</f>
        <v>43714</v>
      </c>
      <c r="C11" s="33"/>
      <c r="D11" s="34"/>
      <c r="E11" s="15"/>
      <c r="F11" s="75"/>
      <c r="G11" s="76"/>
      <c r="H11" s="75"/>
      <c r="J11" s="67"/>
      <c r="K11" s="67" t="s">
        <v>5</v>
      </c>
      <c r="L11" s="69" t="s">
        <v>16</v>
      </c>
      <c r="M11" s="69"/>
      <c r="N11" s="69" t="s">
        <v>17</v>
      </c>
      <c r="O11" s="69" t="s">
        <v>18</v>
      </c>
      <c r="P11" s="69"/>
      <c r="Q11" s="69" t="s">
        <v>19</v>
      </c>
      <c r="R11" s="69" t="s">
        <v>20</v>
      </c>
      <c r="S11" s="1"/>
      <c r="T11" s="32"/>
      <c r="U11" s="32"/>
    </row>
    <row r="12" spans="1:23" ht="14.25">
      <c r="A12" s="15"/>
      <c r="B12" s="542" t="s">
        <v>24</v>
      </c>
      <c r="C12" s="543" t="s">
        <v>14</v>
      </c>
      <c r="D12" s="542" t="s">
        <v>25</v>
      </c>
      <c r="E12" s="405"/>
      <c r="F12" s="544">
        <v>2</v>
      </c>
      <c r="G12" s="545" t="s">
        <v>15</v>
      </c>
      <c r="H12" s="544">
        <f>4-F12</f>
        <v>2</v>
      </c>
      <c r="J12" s="67">
        <v>1</v>
      </c>
      <c r="K12" s="153" t="s">
        <v>41</v>
      </c>
      <c r="L12" s="69">
        <v>1</v>
      </c>
      <c r="M12" s="468"/>
      <c r="N12" s="468">
        <v>1</v>
      </c>
      <c r="O12" s="472">
        <v>0</v>
      </c>
      <c r="P12" s="472"/>
      <c r="Q12" s="71">
        <v>0</v>
      </c>
      <c r="R12" s="70">
        <v>3</v>
      </c>
      <c r="S12" s="1"/>
      <c r="T12" s="557"/>
      <c r="U12" s="557"/>
      <c r="W12" s="414"/>
    </row>
    <row r="13" spans="1:23" ht="14.25">
      <c r="A13" s="15"/>
      <c r="B13" s="539" t="s">
        <v>29</v>
      </c>
      <c r="C13" s="222" t="s">
        <v>14</v>
      </c>
      <c r="D13" s="221" t="s">
        <v>30</v>
      </c>
      <c r="E13" s="405"/>
      <c r="F13" s="406"/>
      <c r="G13" s="407"/>
      <c r="H13" s="406"/>
      <c r="J13" s="67">
        <v>2</v>
      </c>
      <c r="K13" s="153" t="s">
        <v>43</v>
      </c>
      <c r="L13" s="69">
        <v>1</v>
      </c>
      <c r="M13" s="468"/>
      <c r="N13" s="468">
        <v>1</v>
      </c>
      <c r="O13" s="472">
        <v>0</v>
      </c>
      <c r="P13" s="472"/>
      <c r="Q13" s="71">
        <v>0</v>
      </c>
      <c r="R13" s="70">
        <v>2.5</v>
      </c>
      <c r="S13" s="1"/>
      <c r="T13" s="557"/>
      <c r="U13" s="557"/>
      <c r="W13" s="414"/>
    </row>
    <row r="14" spans="1:23" ht="14.25">
      <c r="A14" s="15"/>
      <c r="B14" s="221" t="s">
        <v>41</v>
      </c>
      <c r="C14" s="222" t="s">
        <v>14</v>
      </c>
      <c r="D14" s="458" t="s">
        <v>43</v>
      </c>
      <c r="E14" s="405"/>
      <c r="F14" s="131">
        <v>0</v>
      </c>
      <c r="G14" s="407" t="s">
        <v>15</v>
      </c>
      <c r="H14" s="131">
        <v>4</v>
      </c>
      <c r="J14" s="67">
        <v>3</v>
      </c>
      <c r="K14" s="153" t="s">
        <v>29</v>
      </c>
      <c r="L14" s="69">
        <v>1</v>
      </c>
      <c r="M14" s="468"/>
      <c r="N14" s="468">
        <v>0</v>
      </c>
      <c r="O14" s="472">
        <v>0</v>
      </c>
      <c r="P14" s="472"/>
      <c r="Q14" s="71">
        <v>1</v>
      </c>
      <c r="R14" s="70">
        <v>1.5</v>
      </c>
      <c r="S14" s="1"/>
      <c r="T14" s="557"/>
      <c r="U14" s="557"/>
      <c r="W14" s="414"/>
    </row>
    <row r="15" spans="1:23" ht="14.25">
      <c r="A15" s="15"/>
      <c r="B15" s="36"/>
      <c r="C15" s="37"/>
      <c r="D15" s="36"/>
      <c r="E15" s="38"/>
      <c r="F15" s="147"/>
      <c r="G15" s="39"/>
      <c r="H15" s="147"/>
      <c r="J15" s="67">
        <v>4</v>
      </c>
      <c r="K15" s="153" t="s">
        <v>24</v>
      </c>
      <c r="L15" s="69">
        <v>1</v>
      </c>
      <c r="M15" s="468"/>
      <c r="N15" s="468">
        <v>0</v>
      </c>
      <c r="O15" s="472">
        <v>0</v>
      </c>
      <c r="P15" s="472"/>
      <c r="Q15" s="71">
        <v>1</v>
      </c>
      <c r="R15" s="70">
        <v>1</v>
      </c>
      <c r="S15" s="1"/>
      <c r="T15" s="557"/>
      <c r="U15" s="557"/>
      <c r="W15" s="414"/>
    </row>
    <row r="16" spans="1:23" ht="14.25">
      <c r="A16" s="105" t="s">
        <v>8</v>
      </c>
      <c r="B16" s="102">
        <f>Csapatok!B41</f>
        <v>44086</v>
      </c>
      <c r="C16" s="41"/>
      <c r="D16" s="42"/>
      <c r="E16" s="16"/>
      <c r="F16" s="77"/>
      <c r="G16" s="78"/>
      <c r="H16" s="77"/>
      <c r="J16" s="67">
        <v>5</v>
      </c>
      <c r="K16" s="153" t="s">
        <v>25</v>
      </c>
      <c r="L16" s="69">
        <v>1</v>
      </c>
      <c r="M16" s="468"/>
      <c r="N16" s="468">
        <v>0</v>
      </c>
      <c r="O16" s="472">
        <v>0</v>
      </c>
      <c r="P16" s="472"/>
      <c r="Q16" s="71">
        <v>0</v>
      </c>
      <c r="R16" s="70">
        <v>0</v>
      </c>
      <c r="S16" s="1"/>
      <c r="T16" s="557"/>
      <c r="U16" s="557"/>
      <c r="W16" s="415" t="s">
        <v>39</v>
      </c>
    </row>
    <row r="17" spans="1:21" ht="14.25">
      <c r="A17" s="16"/>
      <c r="B17" s="535" t="s">
        <v>25</v>
      </c>
      <c r="C17" s="224" t="s">
        <v>14</v>
      </c>
      <c r="D17" s="536" t="s">
        <v>41</v>
      </c>
      <c r="E17" s="411"/>
      <c r="F17" s="437">
        <v>0</v>
      </c>
      <c r="G17" s="438" t="s">
        <v>15</v>
      </c>
      <c r="H17" s="437">
        <f>4-F17</f>
        <v>4</v>
      </c>
      <c r="J17" s="67"/>
      <c r="K17" s="153"/>
      <c r="L17" s="69"/>
      <c r="M17" s="468"/>
      <c r="N17" s="468"/>
      <c r="O17" s="472"/>
      <c r="P17" s="472"/>
      <c r="Q17" s="71"/>
      <c r="R17" s="70"/>
      <c r="S17" s="1"/>
      <c r="T17" s="465"/>
      <c r="U17" s="465"/>
    </row>
    <row r="18" spans="1:8" ht="14.25">
      <c r="A18" s="16"/>
      <c r="B18" s="536" t="s">
        <v>29</v>
      </c>
      <c r="C18" s="224" t="s">
        <v>14</v>
      </c>
      <c r="D18" s="535" t="s">
        <v>24</v>
      </c>
      <c r="E18" s="411"/>
      <c r="F18" s="133">
        <v>3</v>
      </c>
      <c r="G18" s="436" t="s">
        <v>15</v>
      </c>
      <c r="H18" s="133">
        <f>4-F18</f>
        <v>1</v>
      </c>
    </row>
    <row r="19" spans="1:21" ht="14.25">
      <c r="A19" s="16"/>
      <c r="B19" s="223" t="s">
        <v>30</v>
      </c>
      <c r="C19" s="224" t="s">
        <v>14</v>
      </c>
      <c r="D19" s="540" t="s">
        <v>43</v>
      </c>
      <c r="E19" s="411"/>
      <c r="F19" s="412"/>
      <c r="G19" s="413"/>
      <c r="H19" s="412"/>
      <c r="J19" s="14"/>
      <c r="K19" s="96" t="s">
        <v>6</v>
      </c>
      <c r="L19" s="74" t="s">
        <v>16</v>
      </c>
      <c r="M19" s="96">
        <v>0</v>
      </c>
      <c r="N19" s="96" t="s">
        <v>21</v>
      </c>
      <c r="O19" s="74" t="s">
        <v>18</v>
      </c>
      <c r="P19" s="74"/>
      <c r="Q19" s="74" t="s">
        <v>19</v>
      </c>
      <c r="R19" s="74" t="s">
        <v>20</v>
      </c>
      <c r="T19" s="485"/>
      <c r="U19" s="485"/>
    </row>
    <row r="20" spans="1:21" ht="14.25">
      <c r="A20" s="16"/>
      <c r="B20" s="43"/>
      <c r="C20" s="44"/>
      <c r="D20" s="43"/>
      <c r="E20" s="45"/>
      <c r="F20" s="79"/>
      <c r="G20" s="46"/>
      <c r="H20" s="79"/>
      <c r="J20" s="96">
        <v>1</v>
      </c>
      <c r="K20" s="98" t="s">
        <v>43</v>
      </c>
      <c r="L20" s="74">
        <v>2</v>
      </c>
      <c r="M20" s="469">
        <v>2</v>
      </c>
      <c r="N20" s="469">
        <v>2</v>
      </c>
      <c r="O20" s="470">
        <v>0</v>
      </c>
      <c r="P20" s="470"/>
      <c r="Q20" s="99">
        <v>0</v>
      </c>
      <c r="R20" s="100">
        <v>6</v>
      </c>
      <c r="T20" s="557"/>
      <c r="U20" s="557"/>
    </row>
    <row r="21" spans="1:21" ht="14.25">
      <c r="A21" s="110" t="s">
        <v>9</v>
      </c>
      <c r="B21" s="556">
        <f>Csapatok!B42</f>
        <v>44100</v>
      </c>
      <c r="C21" s="48"/>
      <c r="D21" s="555"/>
      <c r="E21" s="17"/>
      <c r="F21" s="80"/>
      <c r="G21" s="81"/>
      <c r="H21" s="80"/>
      <c r="J21" s="96">
        <v>2</v>
      </c>
      <c r="K21" s="98" t="s">
        <v>29</v>
      </c>
      <c r="L21" s="74">
        <v>2</v>
      </c>
      <c r="M21" s="469">
        <v>1</v>
      </c>
      <c r="N21" s="469">
        <v>1</v>
      </c>
      <c r="O21" s="471">
        <v>0</v>
      </c>
      <c r="P21" s="471"/>
      <c r="Q21" s="99">
        <v>1</v>
      </c>
      <c r="R21" s="100">
        <v>4.5</v>
      </c>
      <c r="T21" s="557"/>
      <c r="U21" s="557"/>
    </row>
    <row r="22" spans="1:23" ht="14.25">
      <c r="A22" s="17"/>
      <c r="B22" s="549" t="s">
        <v>43</v>
      </c>
      <c r="C22" s="226" t="s">
        <v>14</v>
      </c>
      <c r="D22" s="548" t="s">
        <v>25</v>
      </c>
      <c r="E22" s="408"/>
      <c r="F22" s="135">
        <v>2.5</v>
      </c>
      <c r="G22" s="442" t="s">
        <v>15</v>
      </c>
      <c r="H22" s="135">
        <f>4-F22</f>
        <v>1.5</v>
      </c>
      <c r="J22" s="96">
        <v>3</v>
      </c>
      <c r="K22" s="98" t="s">
        <v>41</v>
      </c>
      <c r="L22" s="74">
        <v>2</v>
      </c>
      <c r="M22" s="469">
        <v>1</v>
      </c>
      <c r="N22" s="469">
        <v>1</v>
      </c>
      <c r="O22" s="471">
        <v>0</v>
      </c>
      <c r="P22" s="471"/>
      <c r="Q22" s="99">
        <v>0</v>
      </c>
      <c r="R22" s="100">
        <v>3</v>
      </c>
      <c r="T22" s="557"/>
      <c r="U22" s="557"/>
      <c r="W22" s="415" t="s">
        <v>39</v>
      </c>
    </row>
    <row r="23" spans="1:21" ht="14.25">
      <c r="A23" s="17"/>
      <c r="B23" s="548" t="s">
        <v>41</v>
      </c>
      <c r="C23" s="226" t="s">
        <v>14</v>
      </c>
      <c r="D23" s="549" t="s">
        <v>29</v>
      </c>
      <c r="E23" s="408"/>
      <c r="F23" s="140">
        <v>1</v>
      </c>
      <c r="G23" s="443" t="s">
        <v>15</v>
      </c>
      <c r="H23" s="140">
        <f>4-F23</f>
        <v>3</v>
      </c>
      <c r="J23" s="96">
        <v>4</v>
      </c>
      <c r="K23" s="98" t="s">
        <v>24</v>
      </c>
      <c r="L23" s="74">
        <v>2</v>
      </c>
      <c r="M23" s="469">
        <v>0</v>
      </c>
      <c r="N23" s="469">
        <v>0</v>
      </c>
      <c r="O23" s="471">
        <v>0</v>
      </c>
      <c r="P23" s="471"/>
      <c r="Q23" s="99">
        <v>2</v>
      </c>
      <c r="R23" s="100">
        <v>1.5</v>
      </c>
      <c r="T23" s="557"/>
      <c r="U23" s="557"/>
    </row>
    <row r="24" spans="1:23" ht="14.25">
      <c r="A24" s="17"/>
      <c r="B24" s="541" t="s">
        <v>24</v>
      </c>
      <c r="C24" s="226" t="s">
        <v>14</v>
      </c>
      <c r="D24" s="225" t="s">
        <v>30</v>
      </c>
      <c r="E24" s="408"/>
      <c r="F24" s="409"/>
      <c r="G24" s="410"/>
      <c r="H24" s="409"/>
      <c r="J24" s="96">
        <v>5</v>
      </c>
      <c r="K24" s="98" t="s">
        <v>25</v>
      </c>
      <c r="L24" s="74">
        <v>2</v>
      </c>
      <c r="M24" s="469">
        <v>0</v>
      </c>
      <c r="N24" s="469">
        <v>0</v>
      </c>
      <c r="O24" s="471">
        <v>0</v>
      </c>
      <c r="P24" s="471"/>
      <c r="Q24" s="99">
        <v>1</v>
      </c>
      <c r="R24" s="100">
        <v>1</v>
      </c>
      <c r="T24" s="557"/>
      <c r="U24" s="557"/>
      <c r="W24" s="415" t="s">
        <v>39</v>
      </c>
    </row>
    <row r="25" spans="1:21" ht="14.25">
      <c r="A25" s="17"/>
      <c r="B25" s="50"/>
      <c r="C25" s="51"/>
      <c r="D25" s="207"/>
      <c r="E25" s="52"/>
      <c r="F25" s="82"/>
      <c r="G25" s="53"/>
      <c r="H25" s="82"/>
      <c r="J25" s="96"/>
      <c r="K25" s="182"/>
      <c r="L25" s="74"/>
      <c r="M25" s="469"/>
      <c r="N25" s="469"/>
      <c r="O25" s="471"/>
      <c r="P25" s="471"/>
      <c r="Q25" s="99"/>
      <c r="R25" s="100"/>
      <c r="T25" s="465"/>
      <c r="U25" s="465"/>
    </row>
    <row r="26" spans="1:8" ht="14.25">
      <c r="A26" s="113"/>
      <c r="B26" s="118"/>
      <c r="C26" s="54"/>
      <c r="D26" s="55"/>
      <c r="E26" s="18"/>
      <c r="F26" s="83"/>
      <c r="G26" s="84"/>
      <c r="H26" s="83"/>
    </row>
    <row r="27" spans="1:18" ht="14.25">
      <c r="A27" s="18"/>
      <c r="B27" s="166"/>
      <c r="C27" s="167"/>
      <c r="D27" s="166"/>
      <c r="E27" s="168"/>
      <c r="F27" s="169"/>
      <c r="G27" s="170"/>
      <c r="H27" s="169"/>
      <c r="J27" s="101"/>
      <c r="K27" s="101" t="s">
        <v>7</v>
      </c>
      <c r="L27" s="76" t="s">
        <v>16</v>
      </c>
      <c r="M27" s="76"/>
      <c r="N27" s="76" t="s">
        <v>21</v>
      </c>
      <c r="O27" s="76" t="s">
        <v>18</v>
      </c>
      <c r="P27" s="76"/>
      <c r="Q27" s="76" t="s">
        <v>19</v>
      </c>
      <c r="R27" s="76" t="s">
        <v>20</v>
      </c>
    </row>
    <row r="28" spans="1:21" ht="14.25">
      <c r="A28" s="18"/>
      <c r="B28" s="172"/>
      <c r="C28" s="57"/>
      <c r="D28" s="173"/>
      <c r="E28" s="58"/>
      <c r="F28" s="137"/>
      <c r="G28" s="171"/>
      <c r="H28" s="137"/>
      <c r="J28" s="101">
        <v>1</v>
      </c>
      <c r="K28" s="101" t="s">
        <v>43</v>
      </c>
      <c r="L28" s="76">
        <v>3</v>
      </c>
      <c r="M28" s="466">
        <v>3</v>
      </c>
      <c r="N28" s="466">
        <v>3</v>
      </c>
      <c r="O28" s="467">
        <v>0</v>
      </c>
      <c r="P28" s="467"/>
      <c r="Q28" s="103">
        <v>0</v>
      </c>
      <c r="R28" s="104">
        <v>10</v>
      </c>
      <c r="T28" s="557"/>
      <c r="U28" s="557"/>
    </row>
    <row r="29" spans="1:23" ht="14.25">
      <c r="A29" s="18"/>
      <c r="B29" s="145"/>
      <c r="C29" s="146"/>
      <c r="D29" s="145"/>
      <c r="E29" s="58"/>
      <c r="F29" s="85"/>
      <c r="G29" s="59"/>
      <c r="H29" s="85"/>
      <c r="J29" s="101">
        <v>2</v>
      </c>
      <c r="K29" s="101" t="s">
        <v>29</v>
      </c>
      <c r="L29" s="76">
        <v>3</v>
      </c>
      <c r="M29" s="466">
        <v>1</v>
      </c>
      <c r="N29" s="466">
        <v>1</v>
      </c>
      <c r="O29" s="467">
        <v>0</v>
      </c>
      <c r="P29" s="467"/>
      <c r="Q29" s="103">
        <v>1</v>
      </c>
      <c r="R29" s="104">
        <v>4.5</v>
      </c>
      <c r="T29" s="557"/>
      <c r="U29" s="557"/>
      <c r="W29" s="415" t="s">
        <v>39</v>
      </c>
    </row>
    <row r="30" spans="1:23" ht="14.25">
      <c r="A30" s="18"/>
      <c r="B30" s="145"/>
      <c r="C30" s="146"/>
      <c r="D30" s="145"/>
      <c r="E30" s="58"/>
      <c r="F30" s="85"/>
      <c r="G30" s="59"/>
      <c r="H30" s="85"/>
      <c r="J30" s="101">
        <v>3</v>
      </c>
      <c r="K30" s="101" t="s">
        <v>46</v>
      </c>
      <c r="L30" s="76">
        <v>3</v>
      </c>
      <c r="M30" s="466">
        <v>0</v>
      </c>
      <c r="N30" s="466">
        <v>0</v>
      </c>
      <c r="O30" s="467">
        <v>1</v>
      </c>
      <c r="P30" s="467"/>
      <c r="Q30" s="103">
        <v>2</v>
      </c>
      <c r="R30" s="104">
        <v>3.5</v>
      </c>
      <c r="T30" s="557"/>
      <c r="U30" s="557"/>
      <c r="W30" s="415"/>
    </row>
    <row r="31" spans="10:23" ht="14.25">
      <c r="J31" s="101">
        <v>4</v>
      </c>
      <c r="K31" s="101" t="s">
        <v>41</v>
      </c>
      <c r="L31" s="76">
        <v>3</v>
      </c>
      <c r="M31" s="466">
        <v>1</v>
      </c>
      <c r="N31" s="466">
        <v>1</v>
      </c>
      <c r="O31" s="467">
        <v>0</v>
      </c>
      <c r="P31" s="467"/>
      <c r="Q31" s="103">
        <v>1</v>
      </c>
      <c r="R31" s="104">
        <v>3</v>
      </c>
      <c r="T31" s="557"/>
      <c r="U31" s="557"/>
      <c r="W31" s="415" t="s">
        <v>39</v>
      </c>
    </row>
    <row r="32" spans="10:23" ht="14.25">
      <c r="J32" s="101">
        <v>5</v>
      </c>
      <c r="K32" s="101" t="s">
        <v>25</v>
      </c>
      <c r="L32" s="76">
        <v>3</v>
      </c>
      <c r="M32" s="466">
        <v>0</v>
      </c>
      <c r="N32" s="466">
        <v>0</v>
      </c>
      <c r="O32" s="467">
        <v>1</v>
      </c>
      <c r="P32" s="467"/>
      <c r="Q32" s="103">
        <v>1</v>
      </c>
      <c r="R32" s="104">
        <v>3</v>
      </c>
      <c r="T32" s="557"/>
      <c r="U32" s="557"/>
      <c r="W32" s="415" t="s">
        <v>39</v>
      </c>
    </row>
    <row r="33" spans="10:21" ht="14.25">
      <c r="J33" s="101"/>
      <c r="K33" s="101"/>
      <c r="L33" s="76"/>
      <c r="M33" s="466"/>
      <c r="N33" s="466"/>
      <c r="O33" s="467"/>
      <c r="P33" s="467"/>
      <c r="Q33" s="103"/>
      <c r="R33" s="104"/>
      <c r="T33" s="465"/>
      <c r="U33" s="465"/>
    </row>
    <row r="35" spans="10:18" ht="14.25">
      <c r="J35" s="8"/>
      <c r="K35" s="105" t="s">
        <v>8</v>
      </c>
      <c r="L35" s="78" t="s">
        <v>16</v>
      </c>
      <c r="M35" s="78"/>
      <c r="N35" s="78" t="s">
        <v>21</v>
      </c>
      <c r="O35" s="78" t="s">
        <v>18</v>
      </c>
      <c r="P35" s="78"/>
      <c r="Q35" s="78" t="s">
        <v>19</v>
      </c>
      <c r="R35" s="78" t="s">
        <v>20</v>
      </c>
    </row>
    <row r="36" spans="10:23" ht="14.25">
      <c r="J36" s="107">
        <v>1</v>
      </c>
      <c r="K36" s="105" t="s">
        <v>43</v>
      </c>
      <c r="L36" s="78">
        <v>4</v>
      </c>
      <c r="M36" s="478">
        <v>3</v>
      </c>
      <c r="N36" s="478">
        <v>3</v>
      </c>
      <c r="O36" s="479">
        <v>0</v>
      </c>
      <c r="P36" s="479"/>
      <c r="Q36" s="108">
        <v>0</v>
      </c>
      <c r="R36" s="109">
        <v>10</v>
      </c>
      <c r="T36" s="557"/>
      <c r="U36" s="557"/>
      <c r="W36" s="415" t="s">
        <v>39</v>
      </c>
    </row>
    <row r="37" spans="10:23" ht="14.25">
      <c r="J37" s="107">
        <v>2</v>
      </c>
      <c r="K37" s="105" t="s">
        <v>29</v>
      </c>
      <c r="L37" s="78">
        <v>4</v>
      </c>
      <c r="M37" s="478">
        <v>0</v>
      </c>
      <c r="N37" s="478">
        <v>2</v>
      </c>
      <c r="O37" s="479">
        <v>0</v>
      </c>
      <c r="P37" s="479"/>
      <c r="Q37" s="108">
        <v>1</v>
      </c>
      <c r="R37" s="109">
        <v>7.5</v>
      </c>
      <c r="T37" s="557"/>
      <c r="U37" s="557"/>
      <c r="W37" s="415" t="s">
        <v>39</v>
      </c>
    </row>
    <row r="38" spans="10:23" ht="14.25">
      <c r="J38" s="107">
        <v>3</v>
      </c>
      <c r="K38" s="105" t="s">
        <v>41</v>
      </c>
      <c r="L38" s="78">
        <v>4</v>
      </c>
      <c r="M38" s="478">
        <v>0</v>
      </c>
      <c r="N38" s="478">
        <v>2</v>
      </c>
      <c r="O38" s="479">
        <v>0</v>
      </c>
      <c r="P38" s="479"/>
      <c r="Q38" s="108">
        <v>1</v>
      </c>
      <c r="R38" s="109">
        <v>7</v>
      </c>
      <c r="T38" s="557"/>
      <c r="U38" s="557"/>
      <c r="W38" s="415" t="s">
        <v>39</v>
      </c>
    </row>
    <row r="39" spans="10:23" ht="14.25">
      <c r="J39" s="107">
        <v>4</v>
      </c>
      <c r="K39" s="105" t="s">
        <v>46</v>
      </c>
      <c r="L39" s="78">
        <v>4</v>
      </c>
      <c r="M39" s="478">
        <v>0</v>
      </c>
      <c r="N39" s="478">
        <v>0</v>
      </c>
      <c r="O39" s="479">
        <v>1</v>
      </c>
      <c r="P39" s="479"/>
      <c r="Q39" s="108">
        <v>2</v>
      </c>
      <c r="R39" s="109">
        <v>4.5</v>
      </c>
      <c r="T39" s="557"/>
      <c r="U39" s="557"/>
      <c r="W39" s="415"/>
    </row>
    <row r="40" spans="10:23" ht="14.25">
      <c r="J40" s="107">
        <v>5</v>
      </c>
      <c r="K40" s="105" t="s">
        <v>25</v>
      </c>
      <c r="L40" s="78">
        <v>4</v>
      </c>
      <c r="M40" s="478">
        <v>0</v>
      </c>
      <c r="N40" s="478">
        <v>0</v>
      </c>
      <c r="O40" s="479">
        <v>1</v>
      </c>
      <c r="P40" s="479"/>
      <c r="Q40" s="108">
        <v>2</v>
      </c>
      <c r="R40" s="109">
        <v>3</v>
      </c>
      <c r="T40" s="557"/>
      <c r="U40" s="557"/>
      <c r="W40" s="415" t="s">
        <v>39</v>
      </c>
    </row>
    <row r="41" spans="10:21" ht="14.25">
      <c r="J41" s="107"/>
      <c r="K41" s="105"/>
      <c r="L41" s="78"/>
      <c r="M41" s="478"/>
      <c r="N41" s="478"/>
      <c r="O41" s="479"/>
      <c r="P41" s="479"/>
      <c r="Q41" s="108"/>
      <c r="R41" s="109"/>
      <c r="T41" s="465"/>
      <c r="U41" s="465"/>
    </row>
    <row r="43" spans="10:18" ht="14.25">
      <c r="J43" s="208"/>
      <c r="K43" s="209" t="s">
        <v>9</v>
      </c>
      <c r="L43" s="476" t="s">
        <v>16</v>
      </c>
      <c r="M43" s="476"/>
      <c r="N43" s="476" t="s">
        <v>21</v>
      </c>
      <c r="O43" s="476" t="s">
        <v>18</v>
      </c>
      <c r="P43" s="476"/>
      <c r="Q43" s="476" t="s">
        <v>19</v>
      </c>
      <c r="R43" s="476" t="s">
        <v>20</v>
      </c>
    </row>
    <row r="44" spans="10:23" ht="14.25">
      <c r="J44" s="210">
        <v>1</v>
      </c>
      <c r="K44" s="209" t="s">
        <v>47</v>
      </c>
      <c r="L44" s="476">
        <v>5</v>
      </c>
      <c r="M44" s="480">
        <v>0</v>
      </c>
      <c r="N44" s="480">
        <v>4</v>
      </c>
      <c r="O44" s="481">
        <v>0</v>
      </c>
      <c r="P44" s="481"/>
      <c r="Q44" s="211">
        <v>0</v>
      </c>
      <c r="R44" s="477">
        <v>12.5</v>
      </c>
      <c r="T44" s="465"/>
      <c r="U44" s="465"/>
      <c r="W44" s="415" t="s">
        <v>39</v>
      </c>
    </row>
    <row r="45" spans="10:23" ht="14.25">
      <c r="J45" s="210">
        <v>2</v>
      </c>
      <c r="K45" s="209" t="s">
        <v>29</v>
      </c>
      <c r="L45" s="476">
        <v>5</v>
      </c>
      <c r="M45" s="480">
        <v>0</v>
      </c>
      <c r="N45" s="480">
        <v>3</v>
      </c>
      <c r="O45" s="481">
        <v>0</v>
      </c>
      <c r="P45" s="481"/>
      <c r="Q45" s="211">
        <v>1</v>
      </c>
      <c r="R45" s="477">
        <v>10.5</v>
      </c>
      <c r="T45" s="465"/>
      <c r="U45" s="465"/>
      <c r="W45" s="415" t="s">
        <v>39</v>
      </c>
    </row>
    <row r="46" spans="10:23" ht="14.25">
      <c r="J46" s="210">
        <v>3</v>
      </c>
      <c r="K46" s="209" t="s">
        <v>41</v>
      </c>
      <c r="L46" s="476">
        <v>5</v>
      </c>
      <c r="M46" s="480">
        <v>0</v>
      </c>
      <c r="N46" s="480">
        <v>2</v>
      </c>
      <c r="O46" s="481">
        <v>0</v>
      </c>
      <c r="P46" s="481"/>
      <c r="Q46" s="211">
        <v>2</v>
      </c>
      <c r="R46" s="477">
        <v>8</v>
      </c>
      <c r="T46" s="465"/>
      <c r="U46" s="465"/>
      <c r="W46" s="415" t="s">
        <v>39</v>
      </c>
    </row>
    <row r="47" spans="10:23" ht="14.25">
      <c r="J47" s="210">
        <v>4</v>
      </c>
      <c r="K47" s="209" t="s">
        <v>25</v>
      </c>
      <c r="L47" s="476">
        <v>5</v>
      </c>
      <c r="M47" s="480">
        <v>0</v>
      </c>
      <c r="N47" s="480">
        <v>0</v>
      </c>
      <c r="O47" s="481">
        <v>1</v>
      </c>
      <c r="P47" s="481"/>
      <c r="Q47" s="211">
        <v>3</v>
      </c>
      <c r="R47" s="477">
        <v>4.5</v>
      </c>
      <c r="T47" s="465"/>
      <c r="U47" s="465"/>
      <c r="W47" s="415" t="s">
        <v>39</v>
      </c>
    </row>
    <row r="48" spans="10:23" ht="14.25">
      <c r="J48" s="210">
        <v>5</v>
      </c>
      <c r="K48" s="209" t="s">
        <v>46</v>
      </c>
      <c r="L48" s="476">
        <v>5</v>
      </c>
      <c r="M48" s="480">
        <v>0</v>
      </c>
      <c r="N48" s="480">
        <v>0</v>
      </c>
      <c r="O48" s="481">
        <v>1</v>
      </c>
      <c r="P48" s="481"/>
      <c r="Q48" s="211">
        <v>3</v>
      </c>
      <c r="R48" s="477">
        <v>4.5</v>
      </c>
      <c r="T48" s="465"/>
      <c r="U48" s="465"/>
      <c r="W48" s="415" t="s">
        <v>39</v>
      </c>
    </row>
    <row r="49" spans="10:21" ht="14.25">
      <c r="J49" s="210"/>
      <c r="K49" s="212"/>
      <c r="L49" s="476"/>
      <c r="M49" s="480"/>
      <c r="N49" s="480"/>
      <c r="O49" s="481"/>
      <c r="P49" s="481"/>
      <c r="Q49" s="211"/>
      <c r="R49" s="477"/>
      <c r="T49" s="465"/>
      <c r="U49" s="465"/>
    </row>
  </sheetData>
  <sheetProtection/>
  <mergeCells count="27">
    <mergeCell ref="T36:U36"/>
    <mergeCell ref="T37:U37"/>
    <mergeCell ref="T38:U38"/>
    <mergeCell ref="T39:U39"/>
    <mergeCell ref="T40:U40"/>
    <mergeCell ref="T29:U29"/>
    <mergeCell ref="T30:U30"/>
    <mergeCell ref="T31:U31"/>
    <mergeCell ref="T32:U32"/>
    <mergeCell ref="T24:U24"/>
    <mergeCell ref="T20:U20"/>
    <mergeCell ref="T21:U21"/>
    <mergeCell ref="T22:U22"/>
    <mergeCell ref="T23:U23"/>
    <mergeCell ref="T28:U28"/>
    <mergeCell ref="AG4:AI4"/>
    <mergeCell ref="AG5:AI5"/>
    <mergeCell ref="AG6:AI6"/>
    <mergeCell ref="AG1:AI1"/>
    <mergeCell ref="AG2:AI2"/>
    <mergeCell ref="AG3:AI3"/>
    <mergeCell ref="T16:U16"/>
    <mergeCell ref="T13:U13"/>
    <mergeCell ref="T14:U14"/>
    <mergeCell ref="T15:U15"/>
    <mergeCell ref="AG7:AI7"/>
    <mergeCell ref="T12:U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4"/>
  <sheetViews>
    <sheetView zoomScalePageLayoutView="0" workbookViewId="0" topLeftCell="A1">
      <selection activeCell="Z27" sqref="Z27"/>
    </sheetView>
  </sheetViews>
  <sheetFormatPr defaultColWidth="9.140625" defaultRowHeight="15"/>
  <cols>
    <col min="1" max="1" width="10.8515625" style="231" bestFit="1" customWidth="1"/>
    <col min="2" max="2" width="18.8515625" style="259" bestFit="1" customWidth="1"/>
    <col min="3" max="3" width="1.57421875" style="259" bestFit="1" customWidth="1"/>
    <col min="4" max="4" width="18.8515625" style="259" bestFit="1" customWidth="1"/>
    <col min="5" max="5" width="1.421875" style="231" customWidth="1"/>
    <col min="6" max="6" width="4.57421875" style="231" bestFit="1" customWidth="1"/>
    <col min="7" max="7" width="1.57421875" style="231" bestFit="1" customWidth="1"/>
    <col min="8" max="8" width="4.57421875" style="231" bestFit="1" customWidth="1"/>
    <col min="9" max="9" width="1.421875" style="231" customWidth="1"/>
    <col min="10" max="10" width="2.00390625" style="231" bestFit="1" customWidth="1"/>
    <col min="11" max="11" width="16.28125" style="231" bestFit="1" customWidth="1"/>
    <col min="12" max="12" width="4.57421875" style="267" bestFit="1" customWidth="1"/>
    <col min="13" max="13" width="1.57421875" style="231" bestFit="1" customWidth="1"/>
    <col min="14" max="14" width="4.8515625" style="231" customWidth="1"/>
    <col min="15" max="15" width="4.57421875" style="231" bestFit="1" customWidth="1"/>
    <col min="16" max="16" width="1.57421875" style="231" bestFit="1" customWidth="1"/>
    <col min="17" max="18" width="4.57421875" style="231" bestFit="1" customWidth="1"/>
    <col min="19" max="19" width="1.57421875" style="231" bestFit="1" customWidth="1"/>
    <col min="20" max="21" width="4.57421875" style="231" bestFit="1" customWidth="1"/>
    <col min="22" max="22" width="1.57421875" style="231" bestFit="1" customWidth="1"/>
    <col min="23" max="23" width="4.57421875" style="231" bestFit="1" customWidth="1"/>
    <col min="24" max="24" width="4.28125" style="231" customWidth="1"/>
    <col min="25" max="25" width="1.57421875" style="231" bestFit="1" customWidth="1"/>
    <col min="26" max="26" width="4.28125" style="231" customWidth="1"/>
    <col min="27" max="27" width="4.57421875" style="231" bestFit="1" customWidth="1"/>
    <col min="28" max="28" width="1.57421875" style="231" bestFit="1" customWidth="1"/>
    <col min="29" max="29" width="4.57421875" style="231" bestFit="1" customWidth="1"/>
    <col min="30" max="30" width="4.00390625" style="231" customWidth="1"/>
    <col min="31" max="31" width="1.57421875" style="231" bestFit="1" customWidth="1"/>
    <col min="32" max="33" width="4.00390625" style="231" customWidth="1"/>
    <col min="34" max="34" width="1.57421875" style="231" bestFit="1" customWidth="1"/>
    <col min="35" max="35" width="4.00390625" style="231" customWidth="1"/>
    <col min="36" max="36" width="4.57421875" style="231" bestFit="1" customWidth="1"/>
    <col min="37" max="16384" width="9.140625" style="231" customWidth="1"/>
  </cols>
  <sheetData>
    <row r="1" spans="1:35" ht="12.75">
      <c r="A1" s="227" t="s">
        <v>5</v>
      </c>
      <c r="B1" s="228">
        <v>43750</v>
      </c>
      <c r="C1" s="229"/>
      <c r="D1" s="229"/>
      <c r="E1" s="230"/>
      <c r="F1" s="230"/>
      <c r="G1" s="230"/>
      <c r="H1" s="230"/>
      <c r="K1" s="232" t="s">
        <v>22</v>
      </c>
      <c r="L1" s="592" t="s">
        <v>42</v>
      </c>
      <c r="M1" s="592"/>
      <c r="N1" s="592"/>
      <c r="O1" s="591" t="s">
        <v>31</v>
      </c>
      <c r="P1" s="591"/>
      <c r="Q1" s="591"/>
      <c r="R1" s="591" t="s">
        <v>37</v>
      </c>
      <c r="S1" s="591"/>
      <c r="T1" s="591"/>
      <c r="U1" s="591" t="s">
        <v>32</v>
      </c>
      <c r="V1" s="591"/>
      <c r="W1" s="591"/>
      <c r="X1" s="591" t="s">
        <v>30</v>
      </c>
      <c r="Y1" s="591"/>
      <c r="Z1" s="591"/>
      <c r="AA1" s="591" t="s">
        <v>30</v>
      </c>
      <c r="AB1" s="591"/>
      <c r="AC1" s="591"/>
      <c r="AD1" s="487"/>
      <c r="AE1" s="487"/>
      <c r="AF1" s="487"/>
      <c r="AG1" s="486"/>
      <c r="AH1" s="486"/>
      <c r="AI1" s="486"/>
    </row>
    <row r="2" spans="1:36" ht="12.75">
      <c r="A2" s="230"/>
      <c r="B2" s="452" t="s">
        <v>42</v>
      </c>
      <c r="C2" s="394" t="s">
        <v>14</v>
      </c>
      <c r="D2" s="451" t="s">
        <v>31</v>
      </c>
      <c r="E2" s="233"/>
      <c r="F2" s="454">
        <v>4</v>
      </c>
      <c r="G2" s="453" t="s">
        <v>15</v>
      </c>
      <c r="H2" s="454">
        <v>12</v>
      </c>
      <c r="J2" s="231">
        <v>1</v>
      </c>
      <c r="K2" s="231" t="s">
        <v>42</v>
      </c>
      <c r="L2" s="488"/>
      <c r="M2" s="488"/>
      <c r="N2" s="488"/>
      <c r="O2" s="433">
        <v>4</v>
      </c>
      <c r="P2" s="434" t="s">
        <v>15</v>
      </c>
      <c r="Q2" s="433">
        <v>12</v>
      </c>
      <c r="R2" s="433">
        <v>3</v>
      </c>
      <c r="S2" s="434" t="s">
        <v>15</v>
      </c>
      <c r="T2" s="433">
        <v>13</v>
      </c>
      <c r="U2" s="431">
        <v>9</v>
      </c>
      <c r="V2" s="432" t="s">
        <v>15</v>
      </c>
      <c r="W2" s="431">
        <v>7</v>
      </c>
      <c r="X2" s="431">
        <v>0</v>
      </c>
      <c r="Y2" s="242" t="s">
        <v>15</v>
      </c>
      <c r="Z2" s="241">
        <v>0</v>
      </c>
      <c r="AA2" s="241">
        <v>0</v>
      </c>
      <c r="AB2" s="242" t="s">
        <v>15</v>
      </c>
      <c r="AC2" s="241">
        <v>0</v>
      </c>
      <c r="AD2" s="236"/>
      <c r="AE2" s="237"/>
      <c r="AF2" s="236"/>
      <c r="AG2" s="238"/>
      <c r="AH2" s="239"/>
      <c r="AI2" s="238"/>
      <c r="AJ2" s="240">
        <v>16</v>
      </c>
    </row>
    <row r="3" spans="1:36" ht="12.75">
      <c r="A3" s="230"/>
      <c r="B3" s="451" t="s">
        <v>37</v>
      </c>
      <c r="C3" s="394" t="s">
        <v>14</v>
      </c>
      <c r="D3" s="452" t="s">
        <v>32</v>
      </c>
      <c r="E3" s="233"/>
      <c r="F3" s="530">
        <v>15</v>
      </c>
      <c r="G3" s="455" t="s">
        <v>15</v>
      </c>
      <c r="H3" s="456">
        <v>1</v>
      </c>
      <c r="J3" s="231">
        <v>2</v>
      </c>
      <c r="K3" s="231" t="s">
        <v>31</v>
      </c>
      <c r="L3" s="431">
        <v>12</v>
      </c>
      <c r="M3" s="432" t="s">
        <v>15</v>
      </c>
      <c r="N3" s="431">
        <v>4</v>
      </c>
      <c r="O3" s="488"/>
      <c r="P3" s="488"/>
      <c r="Q3" s="488"/>
      <c r="R3" s="236">
        <v>2</v>
      </c>
      <c r="S3" s="237" t="s">
        <v>15</v>
      </c>
      <c r="T3" s="236">
        <v>7</v>
      </c>
      <c r="U3" s="431">
        <v>10</v>
      </c>
      <c r="V3" s="432" t="s">
        <v>15</v>
      </c>
      <c r="W3" s="431">
        <v>6</v>
      </c>
      <c r="X3" s="431">
        <v>0</v>
      </c>
      <c r="Y3" s="242" t="s">
        <v>15</v>
      </c>
      <c r="Z3" s="241">
        <v>0</v>
      </c>
      <c r="AA3" s="241">
        <v>0</v>
      </c>
      <c r="AB3" s="242" t="s">
        <v>15</v>
      </c>
      <c r="AC3" s="241">
        <v>0</v>
      </c>
      <c r="AD3" s="236"/>
      <c r="AE3" s="237"/>
      <c r="AF3" s="236"/>
      <c r="AG3" s="238"/>
      <c r="AH3" s="239"/>
      <c r="AI3" s="238"/>
      <c r="AJ3" s="240">
        <v>24</v>
      </c>
    </row>
    <row r="4" spans="1:36" ht="12.75">
      <c r="A4" s="230"/>
      <c r="B4" s="393"/>
      <c r="C4" s="394"/>
      <c r="D4" s="393"/>
      <c r="E4" s="233"/>
      <c r="F4" s="234"/>
      <c r="G4" s="235"/>
      <c r="H4" s="234"/>
      <c r="J4" s="231">
        <v>3</v>
      </c>
      <c r="K4" s="231" t="s">
        <v>37</v>
      </c>
      <c r="L4" s="431">
        <v>13</v>
      </c>
      <c r="M4" s="432" t="s">
        <v>15</v>
      </c>
      <c r="N4" s="431">
        <v>3</v>
      </c>
      <c r="O4" s="241">
        <v>7</v>
      </c>
      <c r="P4" s="242" t="s">
        <v>15</v>
      </c>
      <c r="Q4" s="241">
        <v>2</v>
      </c>
      <c r="R4" s="488"/>
      <c r="S4" s="488"/>
      <c r="T4" s="488"/>
      <c r="U4" s="241">
        <v>15</v>
      </c>
      <c r="V4" s="242" t="s">
        <v>15</v>
      </c>
      <c r="W4" s="241">
        <v>1</v>
      </c>
      <c r="X4" s="241">
        <v>0</v>
      </c>
      <c r="Y4" s="242" t="s">
        <v>15</v>
      </c>
      <c r="Z4" s="241">
        <v>0</v>
      </c>
      <c r="AA4" s="241">
        <v>0</v>
      </c>
      <c r="AB4" s="242" t="s">
        <v>15</v>
      </c>
      <c r="AC4" s="241">
        <v>0</v>
      </c>
      <c r="AD4" s="236"/>
      <c r="AE4" s="237"/>
      <c r="AF4" s="236"/>
      <c r="AG4" s="238"/>
      <c r="AH4" s="239"/>
      <c r="AI4" s="238"/>
      <c r="AJ4" s="240">
        <v>35</v>
      </c>
    </row>
    <row r="5" spans="1:36" ht="12.75">
      <c r="A5" s="230"/>
      <c r="B5" s="243"/>
      <c r="C5" s="244"/>
      <c r="D5" s="245"/>
      <c r="E5" s="233"/>
      <c r="F5" s="234"/>
      <c r="G5" s="235"/>
      <c r="H5" s="234"/>
      <c r="J5" s="231">
        <v>4</v>
      </c>
      <c r="K5" s="231" t="s">
        <v>32</v>
      </c>
      <c r="L5" s="433">
        <v>7</v>
      </c>
      <c r="M5" s="434" t="s">
        <v>15</v>
      </c>
      <c r="N5" s="433">
        <v>9</v>
      </c>
      <c r="O5" s="433">
        <v>6</v>
      </c>
      <c r="P5" s="434" t="s">
        <v>15</v>
      </c>
      <c r="Q5" s="433">
        <v>10</v>
      </c>
      <c r="R5" s="236">
        <v>1</v>
      </c>
      <c r="S5" s="237" t="s">
        <v>15</v>
      </c>
      <c r="T5" s="236">
        <v>15</v>
      </c>
      <c r="U5" s="488"/>
      <c r="V5" s="488"/>
      <c r="W5" s="488"/>
      <c r="X5" s="241">
        <v>0</v>
      </c>
      <c r="Y5" s="242" t="s">
        <v>15</v>
      </c>
      <c r="Z5" s="241">
        <v>0</v>
      </c>
      <c r="AA5" s="241">
        <v>0</v>
      </c>
      <c r="AB5" s="242" t="s">
        <v>15</v>
      </c>
      <c r="AC5" s="241">
        <v>0</v>
      </c>
      <c r="AD5" s="236"/>
      <c r="AE5" s="237"/>
      <c r="AF5" s="236"/>
      <c r="AG5" s="238"/>
      <c r="AH5" s="239"/>
      <c r="AI5" s="238"/>
      <c r="AJ5" s="240">
        <v>14</v>
      </c>
    </row>
    <row r="6" spans="1:36" ht="12.75">
      <c r="A6" s="246" t="s">
        <v>6</v>
      </c>
      <c r="B6" s="247">
        <v>43771</v>
      </c>
      <c r="C6" s="248"/>
      <c r="D6" s="249"/>
      <c r="E6" s="250"/>
      <c r="F6" s="251"/>
      <c r="G6" s="250"/>
      <c r="H6" s="251"/>
      <c r="J6" s="231">
        <v>5</v>
      </c>
      <c r="K6" s="231" t="s">
        <v>30</v>
      </c>
      <c r="L6" s="241">
        <v>0</v>
      </c>
      <c r="M6" s="242" t="s">
        <v>15</v>
      </c>
      <c r="N6" s="241">
        <v>0</v>
      </c>
      <c r="O6" s="241">
        <v>0</v>
      </c>
      <c r="P6" s="242" t="s">
        <v>15</v>
      </c>
      <c r="Q6" s="241">
        <v>0</v>
      </c>
      <c r="R6" s="241">
        <v>0</v>
      </c>
      <c r="S6" s="242" t="s">
        <v>15</v>
      </c>
      <c r="T6" s="241">
        <v>0</v>
      </c>
      <c r="U6" s="241">
        <v>0</v>
      </c>
      <c r="V6" s="242" t="s">
        <v>15</v>
      </c>
      <c r="W6" s="241">
        <v>0</v>
      </c>
      <c r="X6" s="488"/>
      <c r="Y6" s="488"/>
      <c r="Z6" s="488"/>
      <c r="AA6" s="241">
        <v>0</v>
      </c>
      <c r="AB6" s="242" t="s">
        <v>15</v>
      </c>
      <c r="AC6" s="241">
        <v>0</v>
      </c>
      <c r="AD6" s="236"/>
      <c r="AE6" s="237"/>
      <c r="AF6" s="236"/>
      <c r="AG6" s="238"/>
      <c r="AH6" s="239"/>
      <c r="AI6" s="238"/>
      <c r="AJ6" s="240">
        <v>0</v>
      </c>
    </row>
    <row r="7" spans="1:36" ht="12.75">
      <c r="A7" s="250"/>
      <c r="B7" s="525" t="s">
        <v>32</v>
      </c>
      <c r="C7" s="396" t="s">
        <v>14</v>
      </c>
      <c r="D7" s="527" t="s">
        <v>42</v>
      </c>
      <c r="E7" s="252"/>
      <c r="F7" s="532">
        <v>7</v>
      </c>
      <c r="G7" s="531" t="s">
        <v>15</v>
      </c>
      <c r="H7" s="532">
        <v>9</v>
      </c>
      <c r="J7" s="231">
        <v>6</v>
      </c>
      <c r="K7" s="231" t="s">
        <v>30</v>
      </c>
      <c r="L7" s="241">
        <v>0</v>
      </c>
      <c r="M7" s="242" t="s">
        <v>15</v>
      </c>
      <c r="N7" s="241">
        <v>0</v>
      </c>
      <c r="O7" s="241">
        <v>0</v>
      </c>
      <c r="P7" s="242" t="s">
        <v>15</v>
      </c>
      <c r="Q7" s="241">
        <v>0</v>
      </c>
      <c r="R7" s="241">
        <v>0</v>
      </c>
      <c r="S7" s="242" t="s">
        <v>15</v>
      </c>
      <c r="T7" s="241">
        <v>0</v>
      </c>
      <c r="U7" s="241">
        <v>0</v>
      </c>
      <c r="V7" s="242" t="s">
        <v>15</v>
      </c>
      <c r="W7" s="241">
        <v>0</v>
      </c>
      <c r="X7" s="241">
        <v>0</v>
      </c>
      <c r="Y7" s="242" t="s">
        <v>15</v>
      </c>
      <c r="Z7" s="241">
        <v>0</v>
      </c>
      <c r="AA7" s="488"/>
      <c r="AB7" s="488"/>
      <c r="AC7" s="488"/>
      <c r="AD7" s="236"/>
      <c r="AE7" s="237"/>
      <c r="AF7" s="236"/>
      <c r="AG7" s="238"/>
      <c r="AH7" s="239"/>
      <c r="AI7" s="238"/>
      <c r="AJ7" s="240">
        <v>0</v>
      </c>
    </row>
    <row r="8" spans="1:36" ht="12.75">
      <c r="A8" s="250"/>
      <c r="B8" s="395" t="s">
        <v>31</v>
      </c>
      <c r="C8" s="396" t="s">
        <v>14</v>
      </c>
      <c r="D8" s="395" t="s">
        <v>30</v>
      </c>
      <c r="E8" s="252"/>
      <c r="F8" s="253"/>
      <c r="G8" s="254"/>
      <c r="H8" s="253"/>
      <c r="L8" s="241"/>
      <c r="M8" s="242"/>
      <c r="N8" s="241"/>
      <c r="O8" s="241"/>
      <c r="P8" s="242"/>
      <c r="Q8" s="241"/>
      <c r="R8" s="241"/>
      <c r="S8" s="242"/>
      <c r="T8" s="241"/>
      <c r="U8" s="241"/>
      <c r="V8" s="242"/>
      <c r="W8" s="241"/>
      <c r="X8" s="241"/>
      <c r="Y8" s="242"/>
      <c r="Z8" s="241"/>
      <c r="AA8" s="241"/>
      <c r="AB8" s="242"/>
      <c r="AC8" s="241"/>
      <c r="AD8" s="238"/>
      <c r="AE8" s="238"/>
      <c r="AF8" s="238"/>
      <c r="AG8" s="238"/>
      <c r="AH8" s="239"/>
      <c r="AI8" s="238"/>
      <c r="AJ8" s="240"/>
    </row>
    <row r="9" spans="1:36" ht="12.75">
      <c r="A9" s="250"/>
      <c r="B9" s="395" t="s">
        <v>37</v>
      </c>
      <c r="C9" s="396" t="s">
        <v>14</v>
      </c>
      <c r="D9" s="395" t="s">
        <v>30</v>
      </c>
      <c r="E9" s="252"/>
      <c r="F9" s="253"/>
      <c r="G9" s="254"/>
      <c r="H9" s="253"/>
      <c r="L9" s="238"/>
      <c r="M9" s="239"/>
      <c r="N9" s="238"/>
      <c r="O9" s="238"/>
      <c r="P9" s="239"/>
      <c r="Q9" s="238"/>
      <c r="R9" s="238"/>
      <c r="S9" s="239"/>
      <c r="T9" s="238"/>
      <c r="U9" s="238"/>
      <c r="V9" s="239"/>
      <c r="W9" s="238"/>
      <c r="X9" s="238"/>
      <c r="Y9" s="239"/>
      <c r="Z9" s="238"/>
      <c r="AA9" s="238"/>
      <c r="AB9" s="239"/>
      <c r="AC9" s="238"/>
      <c r="AD9" s="238"/>
      <c r="AE9" s="239"/>
      <c r="AF9" s="238"/>
      <c r="AG9" s="238"/>
      <c r="AH9" s="238"/>
      <c r="AI9" s="238"/>
      <c r="AJ9" s="240"/>
    </row>
    <row r="10" spans="1:35" ht="12.75">
      <c r="A10" s="250"/>
      <c r="B10" s="255"/>
      <c r="C10" s="256"/>
      <c r="D10" s="257"/>
      <c r="E10" s="252"/>
      <c r="F10" s="253"/>
      <c r="G10" s="254"/>
      <c r="H10" s="253"/>
      <c r="L10" s="258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</row>
    <row r="11" spans="1:20" ht="12.75">
      <c r="A11" s="260" t="s">
        <v>7</v>
      </c>
      <c r="B11" s="261">
        <v>43904</v>
      </c>
      <c r="C11" s="262"/>
      <c r="D11" s="263"/>
      <c r="E11" s="264"/>
      <c r="F11" s="265"/>
      <c r="G11" s="264"/>
      <c r="H11" s="265"/>
      <c r="J11" s="227"/>
      <c r="K11" s="227" t="s">
        <v>5</v>
      </c>
      <c r="L11" s="266" t="s">
        <v>16</v>
      </c>
      <c r="M11" s="266"/>
      <c r="N11" s="266" t="s">
        <v>17</v>
      </c>
      <c r="O11" s="266" t="s">
        <v>18</v>
      </c>
      <c r="P11" s="266"/>
      <c r="Q11" s="266" t="s">
        <v>19</v>
      </c>
      <c r="R11" s="266" t="s">
        <v>20</v>
      </c>
      <c r="T11" s="267"/>
    </row>
    <row r="12" spans="1:37" ht="12.75">
      <c r="A12" s="264"/>
      <c r="B12" s="528" t="s">
        <v>31</v>
      </c>
      <c r="C12" s="398" t="s">
        <v>14</v>
      </c>
      <c r="D12" s="526" t="s">
        <v>32</v>
      </c>
      <c r="E12" s="268"/>
      <c r="F12" s="533">
        <v>10</v>
      </c>
      <c r="G12" s="441" t="s">
        <v>15</v>
      </c>
      <c r="H12" s="533">
        <f>16-F12</f>
        <v>6</v>
      </c>
      <c r="J12" s="227" t="s">
        <v>33</v>
      </c>
      <c r="K12" s="227" t="s">
        <v>37</v>
      </c>
      <c r="L12" s="266">
        <v>1</v>
      </c>
      <c r="M12" s="489">
        <v>1</v>
      </c>
      <c r="N12" s="489">
        <v>1</v>
      </c>
      <c r="O12" s="490">
        <v>0</v>
      </c>
      <c r="P12" s="490"/>
      <c r="Q12" s="271">
        <v>0</v>
      </c>
      <c r="R12" s="272">
        <v>15</v>
      </c>
      <c r="T12" s="267"/>
      <c r="U12" s="267"/>
      <c r="AJ12" s="273"/>
      <c r="AK12" s="274"/>
    </row>
    <row r="13" spans="1:37" ht="12.75">
      <c r="A13" s="275"/>
      <c r="B13" s="397" t="s">
        <v>42</v>
      </c>
      <c r="C13" s="398" t="s">
        <v>14</v>
      </c>
      <c r="D13" s="397" t="s">
        <v>30</v>
      </c>
      <c r="E13" s="268"/>
      <c r="F13" s="269"/>
      <c r="G13" s="270"/>
      <c r="H13" s="269"/>
      <c r="J13" s="227" t="s">
        <v>34</v>
      </c>
      <c r="K13" s="227" t="s">
        <v>31</v>
      </c>
      <c r="L13" s="266">
        <v>1</v>
      </c>
      <c r="M13" s="489">
        <v>1</v>
      </c>
      <c r="N13" s="489">
        <v>1</v>
      </c>
      <c r="O13" s="490">
        <v>0</v>
      </c>
      <c r="P13" s="490"/>
      <c r="Q13" s="271">
        <v>0</v>
      </c>
      <c r="R13" s="272">
        <v>12</v>
      </c>
      <c r="T13" s="267"/>
      <c r="U13" s="267"/>
      <c r="AJ13" s="273"/>
      <c r="AK13" s="274"/>
    </row>
    <row r="14" spans="1:37" ht="12.75">
      <c r="A14" s="264"/>
      <c r="B14" s="397" t="s">
        <v>37</v>
      </c>
      <c r="C14" s="398" t="s">
        <v>14</v>
      </c>
      <c r="D14" s="397" t="s">
        <v>30</v>
      </c>
      <c r="E14" s="268"/>
      <c r="F14" s="269"/>
      <c r="G14" s="270"/>
      <c r="H14" s="269"/>
      <c r="J14" s="227" t="s">
        <v>35</v>
      </c>
      <c r="K14" s="227" t="s">
        <v>42</v>
      </c>
      <c r="L14" s="266">
        <v>1</v>
      </c>
      <c r="M14" s="489">
        <v>0</v>
      </c>
      <c r="N14" s="489">
        <v>1</v>
      </c>
      <c r="O14" s="490">
        <v>0</v>
      </c>
      <c r="P14" s="490"/>
      <c r="Q14" s="271">
        <v>1</v>
      </c>
      <c r="R14" s="272">
        <v>4</v>
      </c>
      <c r="T14" s="267"/>
      <c r="U14" s="276"/>
      <c r="AJ14" s="277"/>
      <c r="AK14" s="278"/>
    </row>
    <row r="15" spans="1:37" ht="12.75">
      <c r="A15" s="264"/>
      <c r="B15" s="279"/>
      <c r="C15" s="280"/>
      <c r="D15" s="281"/>
      <c r="E15" s="268"/>
      <c r="F15" s="269"/>
      <c r="G15" s="270"/>
      <c r="H15" s="269"/>
      <c r="J15" s="227" t="s">
        <v>36</v>
      </c>
      <c r="K15" s="227" t="s">
        <v>32</v>
      </c>
      <c r="L15" s="266">
        <v>1</v>
      </c>
      <c r="M15" s="489">
        <v>0</v>
      </c>
      <c r="N15" s="489">
        <v>1</v>
      </c>
      <c r="O15" s="490">
        <v>0</v>
      </c>
      <c r="P15" s="490"/>
      <c r="Q15" s="271">
        <v>1</v>
      </c>
      <c r="R15" s="272">
        <v>1</v>
      </c>
      <c r="T15" s="267"/>
      <c r="U15" s="267"/>
      <c r="AJ15" s="282"/>
      <c r="AK15" s="278"/>
    </row>
    <row r="16" spans="1:37" ht="12.75">
      <c r="A16" s="283" t="s">
        <v>8</v>
      </c>
      <c r="B16" s="284">
        <v>43925</v>
      </c>
      <c r="C16" s="285"/>
      <c r="D16" s="286"/>
      <c r="E16" s="287"/>
      <c r="F16" s="288"/>
      <c r="G16" s="287"/>
      <c r="H16" s="288"/>
      <c r="J16" s="227"/>
      <c r="K16" s="227"/>
      <c r="L16" s="266"/>
      <c r="M16" s="489"/>
      <c r="N16" s="489"/>
      <c r="O16" s="490"/>
      <c r="P16" s="490"/>
      <c r="Q16" s="271"/>
      <c r="R16" s="272"/>
      <c r="T16" s="267"/>
      <c r="U16" s="267"/>
      <c r="AJ16" s="273"/>
      <c r="AK16" s="278"/>
    </row>
    <row r="17" spans="1:37" ht="12.75">
      <c r="A17" s="287"/>
      <c r="B17" s="529" t="s">
        <v>37</v>
      </c>
      <c r="C17" s="290" t="s">
        <v>14</v>
      </c>
      <c r="D17" s="550" t="s">
        <v>42</v>
      </c>
      <c r="E17" s="291"/>
      <c r="F17" s="534">
        <v>13</v>
      </c>
      <c r="G17" s="440" t="s">
        <v>15</v>
      </c>
      <c r="H17" s="534">
        <v>3</v>
      </c>
      <c r="J17" s="227"/>
      <c r="K17" s="227"/>
      <c r="L17" s="266"/>
      <c r="M17" s="489"/>
      <c r="N17" s="489"/>
      <c r="O17" s="490"/>
      <c r="P17" s="490"/>
      <c r="Q17" s="271"/>
      <c r="R17" s="272"/>
      <c r="T17" s="267"/>
      <c r="U17" s="267"/>
      <c r="AJ17" s="273"/>
      <c r="AK17" s="278"/>
    </row>
    <row r="18" spans="1:37" ht="12.75">
      <c r="A18" s="287"/>
      <c r="B18" s="289" t="s">
        <v>31</v>
      </c>
      <c r="C18" s="290" t="s">
        <v>14</v>
      </c>
      <c r="D18" s="289" t="s">
        <v>30</v>
      </c>
      <c r="E18" s="291"/>
      <c r="F18" s="292"/>
      <c r="G18" s="293"/>
      <c r="H18" s="292"/>
      <c r="J18" s="230"/>
      <c r="K18" s="230"/>
      <c r="L18" s="294"/>
      <c r="M18" s="491"/>
      <c r="N18" s="491"/>
      <c r="O18" s="492"/>
      <c r="P18" s="492"/>
      <c r="Q18" s="295"/>
      <c r="R18" s="296"/>
      <c r="T18" s="297"/>
      <c r="U18" s="267"/>
      <c r="AJ18" s="273"/>
      <c r="AK18" s="278"/>
    </row>
    <row r="19" spans="1:37" ht="12.75">
      <c r="A19" s="287"/>
      <c r="B19" s="289" t="s">
        <v>32</v>
      </c>
      <c r="C19" s="290" t="s">
        <v>14</v>
      </c>
      <c r="D19" s="289" t="s">
        <v>30</v>
      </c>
      <c r="E19" s="291"/>
      <c r="F19" s="292"/>
      <c r="G19" s="293"/>
      <c r="H19" s="292"/>
      <c r="AJ19" s="273"/>
      <c r="AK19" s="278"/>
    </row>
    <row r="20" spans="1:37" ht="12.75">
      <c r="A20" s="287"/>
      <c r="B20" s="298"/>
      <c r="C20" s="299"/>
      <c r="D20" s="300"/>
      <c r="E20" s="291"/>
      <c r="F20" s="292"/>
      <c r="G20" s="293"/>
      <c r="H20" s="292"/>
      <c r="J20" s="250"/>
      <c r="K20" s="246" t="s">
        <v>6</v>
      </c>
      <c r="L20" s="301" t="s">
        <v>16</v>
      </c>
      <c r="M20" s="301"/>
      <c r="N20" s="301" t="s">
        <v>17</v>
      </c>
      <c r="O20" s="301" t="s">
        <v>18</v>
      </c>
      <c r="P20" s="301"/>
      <c r="Q20" s="301" t="s">
        <v>19</v>
      </c>
      <c r="R20" s="301" t="s">
        <v>20</v>
      </c>
      <c r="W20" s="302"/>
      <c r="X20" s="493"/>
      <c r="Y20" s="493"/>
      <c r="Z20" s="493"/>
      <c r="AA20" s="493"/>
      <c r="AB20" s="493"/>
      <c r="AC20" s="303"/>
      <c r="AD20" s="303"/>
      <c r="AE20" s="303"/>
      <c r="AF20" s="303"/>
      <c r="AG20" s="303"/>
      <c r="AH20" s="303"/>
      <c r="AI20" s="303"/>
      <c r="AJ20" s="273"/>
      <c r="AK20" s="278"/>
    </row>
    <row r="21" spans="1:37" ht="12.75">
      <c r="A21" s="304" t="s">
        <v>9</v>
      </c>
      <c r="B21" s="305">
        <f>Csapatok!B34</f>
        <v>44093</v>
      </c>
      <c r="C21" s="306"/>
      <c r="D21" s="304"/>
      <c r="E21" s="304"/>
      <c r="F21" s="307"/>
      <c r="G21" s="304"/>
      <c r="H21" s="307"/>
      <c r="J21" s="246" t="s">
        <v>33</v>
      </c>
      <c r="K21" s="246" t="s">
        <v>37</v>
      </c>
      <c r="L21" s="301">
        <v>2</v>
      </c>
      <c r="M21" s="494">
        <v>1</v>
      </c>
      <c r="N21" s="494">
        <v>1</v>
      </c>
      <c r="O21" s="495">
        <v>0</v>
      </c>
      <c r="P21" s="495"/>
      <c r="Q21" s="308">
        <v>0</v>
      </c>
      <c r="R21" s="309">
        <v>15</v>
      </c>
      <c r="T21" s="310"/>
      <c r="U21" s="276"/>
      <c r="W21" s="302"/>
      <c r="X21" s="493"/>
      <c r="Y21" s="493"/>
      <c r="Z21" s="493"/>
      <c r="AA21" s="493"/>
      <c r="AB21" s="493"/>
      <c r="AC21" s="303"/>
      <c r="AD21" s="311"/>
      <c r="AE21" s="496"/>
      <c r="AF21" s="496"/>
      <c r="AG21" s="312"/>
      <c r="AH21" s="497"/>
      <c r="AI21" s="497"/>
      <c r="AJ21" s="273"/>
      <c r="AK21" s="278"/>
    </row>
    <row r="22" spans="1:37" ht="12.75">
      <c r="A22" s="304"/>
      <c r="B22" s="551" t="s">
        <v>31</v>
      </c>
      <c r="C22" s="448" t="s">
        <v>14</v>
      </c>
      <c r="D22" s="554" t="s">
        <v>37</v>
      </c>
      <c r="E22" s="439"/>
      <c r="F22" s="553">
        <v>2</v>
      </c>
      <c r="G22" s="552" t="s">
        <v>15</v>
      </c>
      <c r="H22" s="553">
        <v>7</v>
      </c>
      <c r="J22" s="246" t="s">
        <v>34</v>
      </c>
      <c r="K22" s="246" t="s">
        <v>42</v>
      </c>
      <c r="L22" s="301">
        <v>2</v>
      </c>
      <c r="M22" s="494">
        <v>1</v>
      </c>
      <c r="N22" s="494">
        <v>1</v>
      </c>
      <c r="O22" s="498">
        <v>0</v>
      </c>
      <c r="P22" s="498"/>
      <c r="Q22" s="308">
        <v>1</v>
      </c>
      <c r="R22" s="309">
        <v>13</v>
      </c>
      <c r="T22" s="277"/>
      <c r="U22" s="276"/>
      <c r="W22" s="302"/>
      <c r="X22" s="493"/>
      <c r="Y22" s="493"/>
      <c r="Z22" s="493"/>
      <c r="AA22" s="493"/>
      <c r="AB22" s="493"/>
      <c r="AC22" s="303"/>
      <c r="AD22" s="311"/>
      <c r="AE22" s="496"/>
      <c r="AF22" s="496"/>
      <c r="AG22" s="312"/>
      <c r="AH22" s="497"/>
      <c r="AI22" s="497"/>
      <c r="AJ22" s="277"/>
      <c r="AK22" s="278"/>
    </row>
    <row r="23" spans="1:37" ht="12.75">
      <c r="A23" s="304"/>
      <c r="B23" s="447" t="s">
        <v>42</v>
      </c>
      <c r="C23" s="448" t="s">
        <v>14</v>
      </c>
      <c r="D23" s="447" t="s">
        <v>30</v>
      </c>
      <c r="E23" s="314"/>
      <c r="F23" s="444"/>
      <c r="G23" s="445"/>
      <c r="H23" s="444"/>
      <c r="J23" s="317" t="s">
        <v>35</v>
      </c>
      <c r="K23" s="246" t="s">
        <v>31</v>
      </c>
      <c r="L23" s="318">
        <v>2</v>
      </c>
      <c r="M23" s="499">
        <v>1</v>
      </c>
      <c r="N23" s="499">
        <v>1</v>
      </c>
      <c r="O23" s="500">
        <v>0</v>
      </c>
      <c r="P23" s="500"/>
      <c r="Q23" s="319">
        <v>0</v>
      </c>
      <c r="R23" s="320">
        <v>12</v>
      </c>
      <c r="T23" s="310"/>
      <c r="U23" s="276"/>
      <c r="W23" s="321"/>
      <c r="X23" s="501"/>
      <c r="Y23" s="501"/>
      <c r="Z23" s="501"/>
      <c r="AA23" s="501"/>
      <c r="AB23" s="501"/>
      <c r="AC23" s="322"/>
      <c r="AD23" s="323"/>
      <c r="AE23" s="502"/>
      <c r="AF23" s="502"/>
      <c r="AG23" s="324"/>
      <c r="AH23" s="503"/>
      <c r="AI23" s="503"/>
      <c r="AJ23" s="277"/>
      <c r="AK23" s="278"/>
    </row>
    <row r="24" spans="1:37" ht="12.75">
      <c r="A24" s="304"/>
      <c r="B24" s="447" t="s">
        <v>32</v>
      </c>
      <c r="C24" s="448" t="s">
        <v>14</v>
      </c>
      <c r="D24" s="313" t="s">
        <v>30</v>
      </c>
      <c r="E24" s="314"/>
      <c r="F24" s="315"/>
      <c r="G24" s="316"/>
      <c r="H24" s="315"/>
      <c r="J24" s="246" t="s">
        <v>36</v>
      </c>
      <c r="K24" s="246" t="s">
        <v>32</v>
      </c>
      <c r="L24" s="301">
        <v>2</v>
      </c>
      <c r="M24" s="494">
        <v>0</v>
      </c>
      <c r="N24" s="494">
        <v>0</v>
      </c>
      <c r="O24" s="498">
        <v>0</v>
      </c>
      <c r="P24" s="498"/>
      <c r="Q24" s="308">
        <v>2</v>
      </c>
      <c r="R24" s="309">
        <v>8</v>
      </c>
      <c r="T24" s="277"/>
      <c r="U24" s="276"/>
      <c r="W24" s="302"/>
      <c r="X24" s="493"/>
      <c r="Y24" s="493"/>
      <c r="Z24" s="493"/>
      <c r="AA24" s="493"/>
      <c r="AB24" s="493"/>
      <c r="AC24" s="303"/>
      <c r="AD24" s="311"/>
      <c r="AE24" s="496"/>
      <c r="AF24" s="496"/>
      <c r="AG24" s="312"/>
      <c r="AH24" s="497"/>
      <c r="AI24" s="497"/>
      <c r="AJ24" s="282"/>
      <c r="AK24" s="278"/>
    </row>
    <row r="25" spans="1:37" ht="12.75">
      <c r="A25" s="325"/>
      <c r="B25" s="326"/>
      <c r="C25" s="327"/>
      <c r="D25" s="328"/>
      <c r="E25" s="329"/>
      <c r="F25" s="330"/>
      <c r="G25" s="331"/>
      <c r="H25" s="330"/>
      <c r="J25" s="246"/>
      <c r="K25" s="246"/>
      <c r="L25" s="301"/>
      <c r="M25" s="494"/>
      <c r="N25" s="494"/>
      <c r="O25" s="498"/>
      <c r="P25" s="498"/>
      <c r="Q25" s="308"/>
      <c r="R25" s="309"/>
      <c r="T25" s="282"/>
      <c r="U25" s="276"/>
      <c r="W25" s="302"/>
      <c r="X25" s="493"/>
      <c r="Y25" s="493"/>
      <c r="Z25" s="493"/>
      <c r="AA25" s="493"/>
      <c r="AB25" s="493"/>
      <c r="AC25" s="303"/>
      <c r="AD25" s="311"/>
      <c r="AE25" s="496"/>
      <c r="AF25" s="496"/>
      <c r="AG25" s="312"/>
      <c r="AH25" s="497"/>
      <c r="AI25" s="497"/>
      <c r="AJ25" s="273"/>
      <c r="AK25" s="278"/>
    </row>
    <row r="26" spans="1:37" ht="12.75">
      <c r="A26" s="321"/>
      <c r="B26" s="332"/>
      <c r="C26" s="333"/>
      <c r="D26" s="334"/>
      <c r="E26" s="321"/>
      <c r="F26" s="335"/>
      <c r="G26" s="321"/>
      <c r="H26" s="335"/>
      <c r="J26" s="246"/>
      <c r="K26" s="246"/>
      <c r="L26" s="301"/>
      <c r="M26" s="494"/>
      <c r="N26" s="494"/>
      <c r="O26" s="498"/>
      <c r="P26" s="498"/>
      <c r="Q26" s="308"/>
      <c r="R26" s="309"/>
      <c r="T26" s="310"/>
      <c r="U26" s="276"/>
      <c r="W26" s="302"/>
      <c r="X26" s="493"/>
      <c r="Y26" s="493"/>
      <c r="Z26" s="493"/>
      <c r="AA26" s="493"/>
      <c r="AB26" s="493"/>
      <c r="AC26" s="303"/>
      <c r="AD26" s="311"/>
      <c r="AE26" s="496"/>
      <c r="AF26" s="496"/>
      <c r="AG26" s="312"/>
      <c r="AH26" s="497"/>
      <c r="AI26" s="497"/>
      <c r="AJ26" s="273"/>
      <c r="AK26" s="278"/>
    </row>
    <row r="27" spans="1:37" ht="12.75">
      <c r="A27" s="321"/>
      <c r="B27" s="334"/>
      <c r="C27" s="336"/>
      <c r="D27" s="337"/>
      <c r="E27" s="321"/>
      <c r="F27" s="335"/>
      <c r="G27" s="338"/>
      <c r="H27" s="335"/>
      <c r="J27" s="250"/>
      <c r="K27" s="250"/>
      <c r="L27" s="339"/>
      <c r="M27" s="504"/>
      <c r="N27" s="504"/>
      <c r="O27" s="505"/>
      <c r="P27" s="505"/>
      <c r="Q27" s="340"/>
      <c r="R27" s="341"/>
      <c r="T27" s="282"/>
      <c r="U27" s="342"/>
      <c r="W27" s="302"/>
      <c r="X27" s="493"/>
      <c r="Y27" s="493"/>
      <c r="Z27" s="493"/>
      <c r="AA27" s="493"/>
      <c r="AB27" s="493"/>
      <c r="AC27" s="303"/>
      <c r="AD27" s="311"/>
      <c r="AE27" s="496"/>
      <c r="AF27" s="496"/>
      <c r="AG27" s="312"/>
      <c r="AH27" s="497"/>
      <c r="AI27" s="497"/>
      <c r="AJ27" s="273"/>
      <c r="AK27" s="278"/>
    </row>
    <row r="28" spans="1:37" ht="12.75">
      <c r="A28" s="321"/>
      <c r="B28" s="334"/>
      <c r="C28" s="336"/>
      <c r="D28" s="334"/>
      <c r="E28" s="321"/>
      <c r="F28" s="335"/>
      <c r="G28" s="338"/>
      <c r="H28" s="335"/>
      <c r="AJ28" s="273"/>
      <c r="AK28" s="278"/>
    </row>
    <row r="29" spans="1:37" ht="12.75">
      <c r="A29" s="321"/>
      <c r="B29" s="334"/>
      <c r="C29" s="336"/>
      <c r="D29" s="337"/>
      <c r="E29" s="321"/>
      <c r="F29" s="335"/>
      <c r="G29" s="338"/>
      <c r="H29" s="335"/>
      <c r="J29" s="260"/>
      <c r="K29" s="260" t="s">
        <v>7</v>
      </c>
      <c r="L29" s="343"/>
      <c r="M29" s="260"/>
      <c r="N29" s="260"/>
      <c r="O29" s="260"/>
      <c r="P29" s="260"/>
      <c r="Q29" s="260"/>
      <c r="R29" s="260"/>
      <c r="W29" s="344"/>
      <c r="X29" s="507"/>
      <c r="Y29" s="507"/>
      <c r="Z29" s="507"/>
      <c r="AA29" s="507"/>
      <c r="AB29" s="507"/>
      <c r="AC29" s="238"/>
      <c r="AD29" s="238"/>
      <c r="AE29" s="238"/>
      <c r="AF29" s="238"/>
      <c r="AG29" s="238"/>
      <c r="AH29" s="238"/>
      <c r="AI29" s="238"/>
      <c r="AJ29" s="273"/>
      <c r="AK29" s="278"/>
    </row>
    <row r="30" spans="1:37" ht="12.75">
      <c r="A30" s="321"/>
      <c r="B30" s="334"/>
      <c r="C30" s="336"/>
      <c r="D30" s="334"/>
      <c r="E30" s="321"/>
      <c r="F30" s="335"/>
      <c r="G30" s="338"/>
      <c r="H30" s="335"/>
      <c r="J30" s="260" t="s">
        <v>33</v>
      </c>
      <c r="K30" s="260" t="s">
        <v>31</v>
      </c>
      <c r="L30" s="343">
        <v>3</v>
      </c>
      <c r="M30" s="508">
        <v>0</v>
      </c>
      <c r="N30" s="508">
        <v>2</v>
      </c>
      <c r="O30" s="509">
        <v>0</v>
      </c>
      <c r="P30" s="509"/>
      <c r="Q30" s="345">
        <v>0</v>
      </c>
      <c r="R30" s="346">
        <v>22</v>
      </c>
      <c r="T30" s="310"/>
      <c r="U30" s="276"/>
      <c r="W30" s="302"/>
      <c r="X30" s="493"/>
      <c r="Y30" s="493"/>
      <c r="Z30" s="493"/>
      <c r="AA30" s="493"/>
      <c r="AB30" s="493"/>
      <c r="AC30" s="239"/>
      <c r="AD30" s="242"/>
      <c r="AE30" s="510"/>
      <c r="AF30" s="510"/>
      <c r="AG30" s="237"/>
      <c r="AH30" s="511"/>
      <c r="AI30" s="511"/>
      <c r="AJ30" s="273"/>
      <c r="AK30" s="278"/>
    </row>
    <row r="31" spans="1:37" ht="12.75">
      <c r="A31" s="321"/>
      <c r="B31" s="332"/>
      <c r="C31" s="333"/>
      <c r="D31" s="334"/>
      <c r="E31" s="321"/>
      <c r="F31" s="335"/>
      <c r="G31" s="321"/>
      <c r="H31" s="335"/>
      <c r="J31" s="260" t="s">
        <v>34</v>
      </c>
      <c r="K31" s="260" t="s">
        <v>37</v>
      </c>
      <c r="L31" s="343">
        <v>3</v>
      </c>
      <c r="M31" s="508">
        <v>0</v>
      </c>
      <c r="N31" s="508">
        <v>1</v>
      </c>
      <c r="O31" s="509">
        <v>0</v>
      </c>
      <c r="P31" s="509"/>
      <c r="Q31" s="345">
        <v>0</v>
      </c>
      <c r="R31" s="346">
        <v>15</v>
      </c>
      <c r="T31" s="277"/>
      <c r="U31" s="276"/>
      <c r="W31" s="302"/>
      <c r="X31" s="493"/>
      <c r="Y31" s="493"/>
      <c r="Z31" s="493"/>
      <c r="AA31" s="493"/>
      <c r="AB31" s="493"/>
      <c r="AC31" s="239"/>
      <c r="AD31" s="242"/>
      <c r="AE31" s="510"/>
      <c r="AF31" s="510"/>
      <c r="AG31" s="237"/>
      <c r="AH31" s="511"/>
      <c r="AI31" s="511"/>
      <c r="AJ31" s="273"/>
      <c r="AK31" s="278"/>
    </row>
    <row r="32" spans="1:37" ht="12.75">
      <c r="A32" s="321"/>
      <c r="B32" s="334"/>
      <c r="C32" s="336"/>
      <c r="D32" s="337"/>
      <c r="E32" s="321"/>
      <c r="F32" s="335"/>
      <c r="G32" s="338"/>
      <c r="H32" s="335"/>
      <c r="J32" s="347" t="s">
        <v>35</v>
      </c>
      <c r="K32" s="260" t="s">
        <v>32</v>
      </c>
      <c r="L32" s="348">
        <v>3</v>
      </c>
      <c r="M32" s="512">
        <v>0</v>
      </c>
      <c r="N32" s="512">
        <v>0</v>
      </c>
      <c r="O32" s="513">
        <v>0</v>
      </c>
      <c r="P32" s="513"/>
      <c r="Q32" s="349">
        <v>3</v>
      </c>
      <c r="R32" s="350">
        <v>14</v>
      </c>
      <c r="T32" s="282"/>
      <c r="U32" s="276"/>
      <c r="W32" s="321"/>
      <c r="X32" s="501"/>
      <c r="Y32" s="501"/>
      <c r="Z32" s="501"/>
      <c r="AA32" s="501"/>
      <c r="AB32" s="501"/>
      <c r="AC32" s="338"/>
      <c r="AD32" s="351"/>
      <c r="AE32" s="514"/>
      <c r="AF32" s="514"/>
      <c r="AG32" s="352"/>
      <c r="AH32" s="506"/>
      <c r="AI32" s="506"/>
      <c r="AJ32" s="273"/>
      <c r="AK32" s="278"/>
    </row>
    <row r="33" spans="1:37" ht="12.75">
      <c r="A33" s="321"/>
      <c r="B33" s="334"/>
      <c r="C33" s="336"/>
      <c r="D33" s="334"/>
      <c r="E33" s="321"/>
      <c r="F33" s="335"/>
      <c r="G33" s="338"/>
      <c r="H33" s="335"/>
      <c r="J33" s="260" t="s">
        <v>36</v>
      </c>
      <c r="K33" s="260" t="s">
        <v>48</v>
      </c>
      <c r="L33" s="343">
        <v>3</v>
      </c>
      <c r="M33" s="508">
        <v>0</v>
      </c>
      <c r="N33" s="508">
        <v>1</v>
      </c>
      <c r="O33" s="509">
        <v>0</v>
      </c>
      <c r="P33" s="509"/>
      <c r="Q33" s="345">
        <v>1</v>
      </c>
      <c r="R33" s="346">
        <v>13</v>
      </c>
      <c r="T33" s="277"/>
      <c r="U33" s="276"/>
      <c r="W33" s="302"/>
      <c r="X33" s="493"/>
      <c r="Y33" s="493"/>
      <c r="Z33" s="493"/>
      <c r="AA33" s="493"/>
      <c r="AB33" s="493"/>
      <c r="AC33" s="239"/>
      <c r="AD33" s="242"/>
      <c r="AE33" s="510"/>
      <c r="AF33" s="510"/>
      <c r="AG33" s="237"/>
      <c r="AH33" s="511"/>
      <c r="AI33" s="511"/>
      <c r="AJ33" s="277"/>
      <c r="AK33" s="278"/>
    </row>
    <row r="34" spans="1:37" ht="12.75">
      <c r="A34" s="321"/>
      <c r="B34" s="334"/>
      <c r="C34" s="336"/>
      <c r="D34" s="337"/>
      <c r="E34" s="321"/>
      <c r="F34" s="335"/>
      <c r="G34" s="338"/>
      <c r="H34" s="335"/>
      <c r="J34" s="260"/>
      <c r="K34" s="260"/>
      <c r="L34" s="343"/>
      <c r="M34" s="508"/>
      <c r="N34" s="508"/>
      <c r="O34" s="509"/>
      <c r="P34" s="509"/>
      <c r="Q34" s="345"/>
      <c r="R34" s="346"/>
      <c r="T34" s="282"/>
      <c r="U34" s="276"/>
      <c r="W34" s="302"/>
      <c r="X34" s="493"/>
      <c r="Y34" s="493"/>
      <c r="Z34" s="493"/>
      <c r="AA34" s="493"/>
      <c r="AB34" s="493"/>
      <c r="AC34" s="239"/>
      <c r="AD34" s="242"/>
      <c r="AE34" s="510"/>
      <c r="AF34" s="510"/>
      <c r="AG34" s="237"/>
      <c r="AH34" s="511"/>
      <c r="AI34" s="511"/>
      <c r="AJ34" s="282"/>
      <c r="AK34" s="278"/>
    </row>
    <row r="35" spans="1:37" ht="12.75">
      <c r="A35" s="321"/>
      <c r="B35" s="334"/>
      <c r="C35" s="336"/>
      <c r="D35" s="334"/>
      <c r="E35" s="321"/>
      <c r="F35" s="335"/>
      <c r="G35" s="338"/>
      <c r="H35" s="335"/>
      <c r="J35" s="260"/>
      <c r="K35" s="260"/>
      <c r="L35" s="343"/>
      <c r="M35" s="508"/>
      <c r="N35" s="508"/>
      <c r="O35" s="509"/>
      <c r="P35" s="509"/>
      <c r="Q35" s="345"/>
      <c r="R35" s="346"/>
      <c r="T35" s="310"/>
      <c r="U35" s="276"/>
      <c r="W35" s="302"/>
      <c r="X35" s="303"/>
      <c r="Y35" s="303"/>
      <c r="Z35" s="303"/>
      <c r="AA35" s="303"/>
      <c r="AB35" s="303"/>
      <c r="AC35" s="239"/>
      <c r="AD35" s="242"/>
      <c r="AE35" s="510"/>
      <c r="AF35" s="510"/>
      <c r="AG35" s="237"/>
      <c r="AH35" s="511"/>
      <c r="AI35" s="511"/>
      <c r="AJ35" s="277"/>
      <c r="AK35" s="278"/>
    </row>
    <row r="36" spans="1:37" ht="12.75">
      <c r="A36" s="321"/>
      <c r="B36" s="353"/>
      <c r="C36" s="333"/>
      <c r="D36" s="334"/>
      <c r="E36" s="321"/>
      <c r="F36" s="321"/>
      <c r="G36" s="321"/>
      <c r="H36" s="321"/>
      <c r="J36" s="264"/>
      <c r="K36" s="264"/>
      <c r="L36" s="354"/>
      <c r="M36" s="515"/>
      <c r="N36" s="515"/>
      <c r="O36" s="516"/>
      <c r="P36" s="516"/>
      <c r="Q36" s="355"/>
      <c r="R36" s="356"/>
      <c r="T36" s="273"/>
      <c r="U36" s="342"/>
      <c r="W36" s="302"/>
      <c r="X36" s="493"/>
      <c r="Y36" s="493"/>
      <c r="Z36" s="493"/>
      <c r="AA36" s="493"/>
      <c r="AB36" s="493"/>
      <c r="AC36" s="239"/>
      <c r="AD36" s="242"/>
      <c r="AE36" s="510"/>
      <c r="AF36" s="510"/>
      <c r="AG36" s="237"/>
      <c r="AH36" s="511"/>
      <c r="AI36" s="511"/>
      <c r="AJ36" s="282"/>
      <c r="AK36" s="278"/>
    </row>
    <row r="37" spans="1:35" ht="12.75">
      <c r="A37" s="321"/>
      <c r="B37" s="334"/>
      <c r="C37" s="336"/>
      <c r="D37" s="337"/>
      <c r="E37" s="321"/>
      <c r="F37" s="335"/>
      <c r="G37" s="338"/>
      <c r="H37" s="335"/>
      <c r="W37" s="302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519"/>
      <c r="AI37" s="519"/>
    </row>
    <row r="38" spans="1:35" ht="12.75">
      <c r="A38" s="321"/>
      <c r="B38" s="334"/>
      <c r="C38" s="336"/>
      <c r="D38" s="334"/>
      <c r="E38" s="321"/>
      <c r="F38" s="335"/>
      <c r="G38" s="338"/>
      <c r="H38" s="335"/>
      <c r="I38" s="357"/>
      <c r="J38" s="358"/>
      <c r="K38" s="283" t="s">
        <v>8</v>
      </c>
      <c r="L38" s="359"/>
      <c r="M38" s="283"/>
      <c r="N38" s="283"/>
      <c r="O38" s="283"/>
      <c r="P38" s="283"/>
      <c r="Q38" s="360"/>
      <c r="R38" s="283"/>
      <c r="T38" s="310"/>
      <c r="W38" s="361"/>
      <c r="X38" s="520"/>
      <c r="Y38" s="520"/>
      <c r="Z38" s="520"/>
      <c r="AA38" s="520"/>
      <c r="AB38" s="520"/>
      <c r="AC38" s="239"/>
      <c r="AD38" s="239"/>
      <c r="AE38" s="239"/>
      <c r="AF38" s="239"/>
      <c r="AG38" s="239"/>
      <c r="AH38" s="239"/>
      <c r="AI38" s="239"/>
    </row>
    <row r="39" spans="1:35" ht="12.75">
      <c r="A39" s="321"/>
      <c r="B39" s="334"/>
      <c r="C39" s="336"/>
      <c r="D39" s="337"/>
      <c r="E39" s="321"/>
      <c r="F39" s="335"/>
      <c r="G39" s="338"/>
      <c r="H39" s="335"/>
      <c r="I39" s="357"/>
      <c r="J39" s="358" t="s">
        <v>33</v>
      </c>
      <c r="K39" s="283" t="s">
        <v>45</v>
      </c>
      <c r="L39" s="359">
        <v>4</v>
      </c>
      <c r="M39" s="517">
        <v>0</v>
      </c>
      <c r="N39" s="517">
        <v>2</v>
      </c>
      <c r="O39" s="518">
        <v>0</v>
      </c>
      <c r="P39" s="518"/>
      <c r="Q39" s="362">
        <v>0</v>
      </c>
      <c r="R39" s="363">
        <v>28</v>
      </c>
      <c r="T39" s="310"/>
      <c r="U39" s="276"/>
      <c r="W39" s="302"/>
      <c r="X39" s="493"/>
      <c r="Y39" s="493"/>
      <c r="Z39" s="493"/>
      <c r="AA39" s="493"/>
      <c r="AB39" s="493"/>
      <c r="AC39" s="239"/>
      <c r="AD39" s="242"/>
      <c r="AE39" s="510"/>
      <c r="AF39" s="510"/>
      <c r="AG39" s="237"/>
      <c r="AH39" s="511"/>
      <c r="AI39" s="511"/>
    </row>
    <row r="40" spans="1:35" ht="12.75">
      <c r="A40" s="321"/>
      <c r="B40" s="334"/>
      <c r="C40" s="336"/>
      <c r="D40" s="334"/>
      <c r="E40" s="321"/>
      <c r="F40" s="335"/>
      <c r="G40" s="338"/>
      <c r="H40" s="335"/>
      <c r="I40" s="357"/>
      <c r="J40" s="358" t="s">
        <v>34</v>
      </c>
      <c r="K40" s="283" t="s">
        <v>31</v>
      </c>
      <c r="L40" s="359">
        <v>4</v>
      </c>
      <c r="M40" s="517">
        <v>0</v>
      </c>
      <c r="N40" s="517">
        <v>2</v>
      </c>
      <c r="O40" s="518">
        <v>0</v>
      </c>
      <c r="P40" s="518"/>
      <c r="Q40" s="362">
        <v>0</v>
      </c>
      <c r="R40" s="363">
        <v>22</v>
      </c>
      <c r="T40" s="310"/>
      <c r="U40" s="276"/>
      <c r="W40" s="302"/>
      <c r="X40" s="493"/>
      <c r="Y40" s="493"/>
      <c r="Z40" s="493"/>
      <c r="AA40" s="493"/>
      <c r="AB40" s="493"/>
      <c r="AC40" s="239"/>
      <c r="AD40" s="242"/>
      <c r="AE40" s="510"/>
      <c r="AF40" s="510"/>
      <c r="AG40" s="237"/>
      <c r="AH40" s="511"/>
      <c r="AI40" s="511"/>
    </row>
    <row r="41" spans="9:35" ht="12.75">
      <c r="I41" s="357"/>
      <c r="J41" s="364" t="s">
        <v>35</v>
      </c>
      <c r="K41" s="283" t="s">
        <v>44</v>
      </c>
      <c r="L41" s="365">
        <v>4</v>
      </c>
      <c r="M41" s="521">
        <v>0</v>
      </c>
      <c r="N41" s="521">
        <v>1</v>
      </c>
      <c r="O41" s="522">
        <v>0</v>
      </c>
      <c r="P41" s="522"/>
      <c r="Q41" s="366">
        <v>2</v>
      </c>
      <c r="R41" s="367">
        <v>16</v>
      </c>
      <c r="T41" s="310"/>
      <c r="U41" s="276"/>
      <c r="W41" s="321"/>
      <c r="X41" s="501"/>
      <c r="Y41" s="501"/>
      <c r="Z41" s="501"/>
      <c r="AA41" s="501"/>
      <c r="AB41" s="501"/>
      <c r="AC41" s="338"/>
      <c r="AD41" s="351"/>
      <c r="AE41" s="514"/>
      <c r="AF41" s="514"/>
      <c r="AG41" s="352"/>
      <c r="AH41" s="506"/>
      <c r="AI41" s="506"/>
    </row>
    <row r="42" spans="9:35" ht="12.75">
      <c r="I42" s="357"/>
      <c r="J42" s="358" t="s">
        <v>36</v>
      </c>
      <c r="K42" s="283" t="s">
        <v>32</v>
      </c>
      <c r="L42" s="359">
        <v>4</v>
      </c>
      <c r="M42" s="517">
        <v>0</v>
      </c>
      <c r="N42" s="517">
        <v>0</v>
      </c>
      <c r="O42" s="518">
        <v>0</v>
      </c>
      <c r="P42" s="518"/>
      <c r="Q42" s="362">
        <v>3</v>
      </c>
      <c r="R42" s="363">
        <v>14</v>
      </c>
      <c r="T42" s="310"/>
      <c r="U42" s="276"/>
      <c r="W42" s="302"/>
      <c r="X42" s="493"/>
      <c r="Y42" s="493"/>
      <c r="Z42" s="493"/>
      <c r="AA42" s="493"/>
      <c r="AB42" s="493"/>
      <c r="AC42" s="239"/>
      <c r="AD42" s="242"/>
      <c r="AE42" s="510"/>
      <c r="AF42" s="510"/>
      <c r="AG42" s="237"/>
      <c r="AH42" s="511"/>
      <c r="AI42" s="511"/>
    </row>
    <row r="43" spans="9:35" ht="12.75">
      <c r="I43" s="357"/>
      <c r="J43" s="358"/>
      <c r="K43" s="283"/>
      <c r="L43" s="359"/>
      <c r="M43" s="517"/>
      <c r="N43" s="517"/>
      <c r="O43" s="518"/>
      <c r="P43" s="518"/>
      <c r="Q43" s="362"/>
      <c r="R43" s="363"/>
      <c r="T43" s="310"/>
      <c r="U43" s="276"/>
      <c r="W43" s="302"/>
      <c r="X43" s="493"/>
      <c r="Y43" s="493"/>
      <c r="Z43" s="493"/>
      <c r="AA43" s="493"/>
      <c r="AB43" s="493"/>
      <c r="AC43" s="239"/>
      <c r="AD43" s="242"/>
      <c r="AE43" s="510"/>
      <c r="AF43" s="510"/>
      <c r="AG43" s="237"/>
      <c r="AH43" s="511"/>
      <c r="AI43" s="511"/>
    </row>
    <row r="44" spans="9:35" ht="12.75">
      <c r="I44" s="357"/>
      <c r="J44" s="358"/>
      <c r="K44" s="283"/>
      <c r="L44" s="359"/>
      <c r="M44" s="517"/>
      <c r="N44" s="517"/>
      <c r="O44" s="518"/>
      <c r="P44" s="518"/>
      <c r="Q44" s="362"/>
      <c r="R44" s="363"/>
      <c r="T44" s="310"/>
      <c r="U44" s="276"/>
      <c r="W44" s="302"/>
      <c r="X44" s="303"/>
      <c r="Y44" s="303"/>
      <c r="Z44" s="303"/>
      <c r="AA44" s="303"/>
      <c r="AB44" s="303"/>
      <c r="AC44" s="239"/>
      <c r="AD44" s="242"/>
      <c r="AE44" s="510"/>
      <c r="AF44" s="510"/>
      <c r="AG44" s="237"/>
      <c r="AH44" s="511"/>
      <c r="AI44" s="511"/>
    </row>
    <row r="45" spans="9:35" ht="12.75">
      <c r="I45" s="357"/>
      <c r="J45" s="368"/>
      <c r="K45" s="287"/>
      <c r="L45" s="369"/>
      <c r="M45" s="523"/>
      <c r="N45" s="523"/>
      <c r="O45" s="524"/>
      <c r="P45" s="524"/>
      <c r="Q45" s="370"/>
      <c r="R45" s="371"/>
      <c r="T45" s="273"/>
      <c r="U45" s="342"/>
      <c r="W45" s="302"/>
      <c r="X45" s="303"/>
      <c r="Y45" s="303"/>
      <c r="Z45" s="303"/>
      <c r="AA45" s="303"/>
      <c r="AB45" s="303"/>
      <c r="AC45" s="239"/>
      <c r="AD45" s="242"/>
      <c r="AE45" s="510"/>
      <c r="AF45" s="510"/>
      <c r="AG45" s="237"/>
      <c r="AH45" s="511"/>
      <c r="AI45" s="511"/>
    </row>
    <row r="47" spans="10:18" ht="12.75">
      <c r="J47" s="304"/>
      <c r="K47" s="372" t="s">
        <v>9</v>
      </c>
      <c r="L47" s="373" t="s">
        <v>16</v>
      </c>
      <c r="M47" s="373"/>
      <c r="N47" s="373" t="s">
        <v>17</v>
      </c>
      <c r="O47" s="373" t="s">
        <v>18</v>
      </c>
      <c r="P47" s="373"/>
      <c r="Q47" s="373" t="s">
        <v>19</v>
      </c>
      <c r="R47" s="373" t="s">
        <v>20</v>
      </c>
    </row>
    <row r="48" spans="10:18" ht="12.75">
      <c r="J48" s="374" t="s">
        <v>33</v>
      </c>
      <c r="K48" s="372" t="s">
        <v>45</v>
      </c>
      <c r="L48" s="373">
        <v>5</v>
      </c>
      <c r="M48" s="375"/>
      <c r="N48" s="375">
        <v>3</v>
      </c>
      <c r="O48" s="376">
        <v>0</v>
      </c>
      <c r="P48" s="377"/>
      <c r="Q48" s="378">
        <v>0</v>
      </c>
      <c r="R48" s="379">
        <v>35</v>
      </c>
    </row>
    <row r="49" spans="10:18" ht="12.75">
      <c r="J49" s="374" t="s">
        <v>34</v>
      </c>
      <c r="K49" s="372" t="s">
        <v>31</v>
      </c>
      <c r="L49" s="373">
        <v>5</v>
      </c>
      <c r="M49" s="375"/>
      <c r="N49" s="375">
        <v>2</v>
      </c>
      <c r="O49" s="376">
        <v>0</v>
      </c>
      <c r="P49" s="377"/>
      <c r="Q49" s="378">
        <v>1</v>
      </c>
      <c r="R49" s="379">
        <v>24</v>
      </c>
    </row>
    <row r="50" spans="10:18" ht="12.75">
      <c r="J50" s="380" t="s">
        <v>35</v>
      </c>
      <c r="K50" s="372" t="s">
        <v>44</v>
      </c>
      <c r="L50" s="381">
        <v>5</v>
      </c>
      <c r="M50" s="382"/>
      <c r="N50" s="382">
        <v>1</v>
      </c>
      <c r="O50" s="383">
        <v>0</v>
      </c>
      <c r="P50" s="384"/>
      <c r="Q50" s="385">
        <v>2</v>
      </c>
      <c r="R50" s="386">
        <v>16</v>
      </c>
    </row>
    <row r="51" spans="10:18" ht="12.75">
      <c r="J51" s="374" t="s">
        <v>36</v>
      </c>
      <c r="K51" s="372" t="s">
        <v>32</v>
      </c>
      <c r="L51" s="373">
        <v>5</v>
      </c>
      <c r="M51" s="375"/>
      <c r="N51" s="375">
        <v>0</v>
      </c>
      <c r="O51" s="376">
        <v>0</v>
      </c>
      <c r="P51" s="377"/>
      <c r="Q51" s="378">
        <v>3</v>
      </c>
      <c r="R51" s="379">
        <v>14</v>
      </c>
    </row>
    <row r="52" spans="10:18" ht="12.75">
      <c r="J52" s="374"/>
      <c r="K52" s="372"/>
      <c r="L52" s="373"/>
      <c r="M52" s="375"/>
      <c r="N52" s="375"/>
      <c r="O52" s="376"/>
      <c r="P52" s="377"/>
      <c r="Q52" s="378"/>
      <c r="R52" s="379"/>
    </row>
    <row r="53" spans="10:18" ht="12.75">
      <c r="J53" s="374"/>
      <c r="K53" s="372"/>
      <c r="L53" s="373"/>
      <c r="M53" s="375"/>
      <c r="N53" s="375"/>
      <c r="O53" s="376"/>
      <c r="P53" s="377"/>
      <c r="Q53" s="378"/>
      <c r="R53" s="379"/>
    </row>
    <row r="54" spans="10:18" ht="12.75">
      <c r="J54" s="325"/>
      <c r="K54" s="387"/>
      <c r="L54" s="388"/>
      <c r="M54" s="389"/>
      <c r="N54" s="390"/>
      <c r="O54" s="390"/>
      <c r="P54" s="391"/>
      <c r="Q54" s="392"/>
      <c r="R54" s="392"/>
    </row>
  </sheetData>
  <sheetProtection/>
  <mergeCells count="6">
    <mergeCell ref="AA1:AC1"/>
    <mergeCell ref="X1:Z1"/>
    <mergeCell ref="U1:W1"/>
    <mergeCell ref="R1:T1"/>
    <mergeCell ref="O1:Q1"/>
    <mergeCell ref="L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Fejérsakk</cp:lastModifiedBy>
  <dcterms:created xsi:type="dcterms:W3CDTF">2011-09-28T16:37:06Z</dcterms:created>
  <dcterms:modified xsi:type="dcterms:W3CDTF">2020-10-03T08:21:17Z</dcterms:modified>
  <cp:category/>
  <cp:version/>
  <cp:contentType/>
  <cp:contentStatus/>
</cp:coreProperties>
</file>